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874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U24" i="1" l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23" i="1"/>
  <c r="AY26" i="1"/>
  <c r="N6" i="1"/>
  <c r="AX27" i="1"/>
  <c r="AX26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3" i="1"/>
  <c r="D3" i="1"/>
  <c r="A4" i="1"/>
  <c r="D4" i="1"/>
  <c r="F3" i="1"/>
  <c r="E3" i="1"/>
  <c r="E4" i="1"/>
  <c r="G3" i="1"/>
  <c r="H3" i="1"/>
  <c r="A5" i="1"/>
  <c r="D5" i="1"/>
  <c r="F4" i="1"/>
  <c r="E5" i="1"/>
  <c r="G4" i="1"/>
  <c r="H4" i="1"/>
  <c r="A6" i="1"/>
  <c r="D6" i="1"/>
  <c r="F5" i="1"/>
  <c r="E6" i="1"/>
  <c r="G5" i="1"/>
  <c r="H5" i="1"/>
  <c r="A7" i="1"/>
  <c r="D7" i="1"/>
  <c r="F6" i="1"/>
  <c r="E7" i="1"/>
  <c r="G6" i="1"/>
  <c r="H6" i="1"/>
  <c r="A8" i="1"/>
  <c r="D8" i="1"/>
  <c r="F7" i="1"/>
  <c r="E8" i="1"/>
  <c r="G7" i="1"/>
  <c r="H7" i="1"/>
  <c r="A9" i="1"/>
  <c r="D9" i="1"/>
  <c r="F8" i="1"/>
  <c r="E9" i="1"/>
  <c r="G8" i="1"/>
  <c r="H8" i="1"/>
  <c r="A10" i="1"/>
  <c r="D10" i="1"/>
  <c r="F9" i="1"/>
  <c r="E10" i="1"/>
  <c r="G9" i="1"/>
  <c r="H9" i="1"/>
  <c r="A11" i="1"/>
  <c r="D11" i="1"/>
  <c r="F10" i="1"/>
  <c r="E11" i="1"/>
  <c r="G10" i="1"/>
  <c r="H10" i="1"/>
  <c r="A12" i="1"/>
  <c r="D12" i="1"/>
  <c r="F11" i="1"/>
  <c r="E12" i="1"/>
  <c r="G11" i="1"/>
  <c r="H11" i="1"/>
  <c r="A13" i="1"/>
  <c r="D13" i="1"/>
  <c r="F12" i="1"/>
  <c r="E13" i="1"/>
  <c r="G12" i="1"/>
  <c r="H12" i="1"/>
  <c r="A14" i="1"/>
  <c r="D14" i="1"/>
  <c r="F13" i="1"/>
  <c r="E14" i="1"/>
  <c r="G13" i="1"/>
  <c r="H13" i="1"/>
  <c r="A15" i="1"/>
  <c r="D15" i="1"/>
  <c r="F14" i="1"/>
  <c r="E15" i="1"/>
  <c r="G14" i="1"/>
  <c r="H14" i="1"/>
  <c r="A16" i="1"/>
  <c r="D16" i="1"/>
  <c r="F15" i="1"/>
  <c r="E16" i="1"/>
  <c r="G15" i="1"/>
  <c r="H15" i="1"/>
  <c r="A17" i="1"/>
  <c r="D17" i="1"/>
  <c r="F16" i="1"/>
  <c r="E17" i="1"/>
  <c r="G16" i="1"/>
  <c r="H16" i="1"/>
  <c r="A18" i="1"/>
  <c r="D18" i="1"/>
  <c r="F17" i="1"/>
  <c r="E18" i="1"/>
  <c r="G17" i="1"/>
  <c r="H17" i="1"/>
  <c r="A19" i="1"/>
  <c r="D19" i="1"/>
  <c r="F18" i="1"/>
  <c r="E19" i="1"/>
  <c r="G18" i="1"/>
  <c r="H18" i="1"/>
  <c r="A20" i="1"/>
  <c r="D20" i="1"/>
  <c r="F19" i="1"/>
  <c r="E20" i="1"/>
  <c r="G19" i="1"/>
  <c r="H19" i="1"/>
  <c r="A21" i="1"/>
  <c r="D21" i="1"/>
  <c r="F20" i="1"/>
  <c r="E21" i="1"/>
  <c r="G20" i="1"/>
  <c r="H20" i="1"/>
  <c r="A22" i="1"/>
  <c r="D22" i="1"/>
  <c r="F21" i="1"/>
  <c r="E22" i="1"/>
  <c r="G21" i="1"/>
  <c r="H21" i="1"/>
  <c r="A23" i="1"/>
  <c r="D23" i="1"/>
  <c r="F22" i="1"/>
  <c r="E23" i="1"/>
  <c r="G22" i="1"/>
  <c r="H22" i="1"/>
  <c r="A24" i="1"/>
  <c r="D24" i="1"/>
  <c r="F23" i="1"/>
  <c r="E24" i="1"/>
  <c r="G23" i="1"/>
  <c r="H23" i="1"/>
  <c r="A25" i="1"/>
  <c r="D25" i="1"/>
  <c r="F24" i="1"/>
  <c r="E25" i="1"/>
  <c r="G24" i="1"/>
  <c r="H24" i="1"/>
  <c r="A26" i="1"/>
  <c r="D26" i="1"/>
  <c r="F25" i="1"/>
  <c r="E26" i="1"/>
  <c r="G25" i="1"/>
  <c r="H25" i="1"/>
  <c r="A27" i="1"/>
  <c r="D27" i="1"/>
  <c r="F26" i="1"/>
  <c r="E27" i="1"/>
  <c r="G26" i="1"/>
  <c r="H26" i="1"/>
  <c r="A28" i="1"/>
  <c r="D28" i="1"/>
  <c r="F27" i="1"/>
  <c r="E28" i="1"/>
  <c r="G27" i="1"/>
  <c r="H27" i="1"/>
  <c r="A29" i="1"/>
  <c r="D29" i="1"/>
  <c r="F28" i="1"/>
  <c r="E29" i="1"/>
  <c r="G28" i="1"/>
  <c r="H28" i="1"/>
  <c r="A30" i="1"/>
  <c r="D30" i="1"/>
  <c r="F29" i="1"/>
  <c r="E30" i="1"/>
  <c r="G29" i="1"/>
  <c r="H29" i="1"/>
  <c r="A31" i="1"/>
  <c r="D31" i="1"/>
  <c r="F30" i="1"/>
  <c r="E31" i="1"/>
  <c r="G30" i="1"/>
  <c r="H30" i="1"/>
  <c r="A32" i="1"/>
  <c r="D32" i="1"/>
  <c r="F31" i="1"/>
  <c r="E32" i="1"/>
  <c r="G31" i="1"/>
  <c r="H31" i="1"/>
  <c r="A33" i="1"/>
  <c r="D33" i="1"/>
  <c r="F32" i="1"/>
  <c r="E33" i="1"/>
  <c r="G32" i="1"/>
  <c r="H32" i="1"/>
  <c r="A34" i="1"/>
  <c r="D34" i="1"/>
  <c r="F33" i="1"/>
  <c r="E34" i="1"/>
  <c r="G33" i="1"/>
  <c r="H33" i="1"/>
  <c r="A35" i="1"/>
  <c r="D35" i="1"/>
  <c r="F34" i="1"/>
  <c r="E35" i="1"/>
  <c r="G34" i="1"/>
  <c r="H34" i="1"/>
  <c r="A36" i="1"/>
  <c r="D36" i="1"/>
  <c r="F35" i="1"/>
  <c r="E36" i="1"/>
  <c r="G35" i="1"/>
  <c r="H35" i="1"/>
  <c r="A37" i="1"/>
  <c r="D37" i="1"/>
  <c r="F36" i="1"/>
  <c r="E37" i="1"/>
  <c r="G36" i="1"/>
  <c r="H36" i="1"/>
  <c r="A38" i="1"/>
  <c r="D38" i="1"/>
  <c r="F37" i="1"/>
  <c r="E38" i="1"/>
  <c r="G37" i="1"/>
  <c r="H37" i="1"/>
  <c r="A39" i="1"/>
  <c r="D39" i="1"/>
  <c r="F38" i="1"/>
  <c r="E39" i="1"/>
  <c r="G38" i="1"/>
  <c r="H38" i="1"/>
  <c r="A40" i="1"/>
  <c r="D40" i="1"/>
  <c r="F39" i="1"/>
  <c r="E40" i="1"/>
  <c r="G39" i="1"/>
  <c r="H39" i="1"/>
  <c r="A41" i="1"/>
  <c r="D41" i="1"/>
  <c r="F40" i="1"/>
  <c r="E41" i="1"/>
  <c r="G40" i="1"/>
  <c r="H40" i="1"/>
  <c r="A42" i="1"/>
  <c r="D42" i="1"/>
  <c r="F41" i="1"/>
  <c r="E42" i="1"/>
  <c r="G41" i="1"/>
  <c r="H41" i="1"/>
  <c r="A43" i="1"/>
  <c r="D43" i="1"/>
  <c r="F42" i="1"/>
  <c r="E43" i="1"/>
  <c r="G42" i="1"/>
  <c r="H42" i="1"/>
  <c r="A44" i="1"/>
  <c r="D44" i="1"/>
  <c r="F43" i="1"/>
  <c r="E44" i="1"/>
  <c r="G43" i="1"/>
  <c r="H43" i="1"/>
  <c r="A45" i="1"/>
  <c r="D45" i="1"/>
  <c r="F44" i="1"/>
  <c r="E45" i="1"/>
  <c r="G44" i="1"/>
  <c r="H44" i="1"/>
  <c r="A46" i="1"/>
  <c r="D46" i="1"/>
  <c r="F45" i="1"/>
  <c r="E46" i="1"/>
  <c r="G45" i="1"/>
  <c r="H45" i="1"/>
  <c r="A47" i="1"/>
  <c r="D47" i="1"/>
  <c r="F46" i="1"/>
  <c r="E47" i="1"/>
  <c r="G46" i="1"/>
  <c r="H46" i="1"/>
  <c r="A48" i="1"/>
  <c r="D48" i="1"/>
  <c r="F47" i="1"/>
  <c r="E48" i="1"/>
  <c r="G47" i="1"/>
  <c r="H47" i="1"/>
  <c r="A49" i="1"/>
  <c r="D49" i="1"/>
  <c r="F48" i="1"/>
  <c r="E49" i="1"/>
  <c r="G48" i="1"/>
  <c r="H48" i="1"/>
  <c r="A50" i="1"/>
  <c r="D50" i="1"/>
  <c r="F49" i="1"/>
  <c r="E50" i="1"/>
  <c r="G49" i="1"/>
  <c r="H49" i="1"/>
  <c r="A51" i="1"/>
  <c r="D51" i="1"/>
  <c r="F50" i="1"/>
  <c r="E51" i="1"/>
  <c r="G50" i="1"/>
  <c r="H50" i="1"/>
  <c r="A52" i="1"/>
  <c r="D52" i="1"/>
  <c r="F51" i="1"/>
  <c r="E52" i="1"/>
  <c r="G51" i="1"/>
  <c r="H51" i="1"/>
  <c r="A53" i="1"/>
  <c r="D53" i="1"/>
  <c r="F52" i="1"/>
  <c r="E53" i="1"/>
  <c r="G52" i="1"/>
  <c r="H52" i="1"/>
  <c r="A54" i="1"/>
  <c r="D54" i="1"/>
  <c r="F53" i="1"/>
  <c r="E54" i="1"/>
  <c r="G53" i="1"/>
  <c r="H53" i="1"/>
  <c r="A55" i="1"/>
  <c r="D55" i="1"/>
  <c r="F54" i="1"/>
  <c r="E55" i="1"/>
  <c r="G54" i="1"/>
  <c r="H54" i="1"/>
  <c r="A56" i="1"/>
  <c r="D56" i="1"/>
  <c r="F55" i="1"/>
  <c r="E56" i="1"/>
  <c r="G55" i="1"/>
  <c r="H55" i="1"/>
  <c r="A57" i="1"/>
  <c r="D57" i="1"/>
  <c r="F56" i="1"/>
  <c r="E57" i="1"/>
  <c r="G56" i="1"/>
  <c r="H56" i="1"/>
  <c r="A58" i="1"/>
  <c r="D58" i="1"/>
  <c r="F57" i="1"/>
  <c r="E58" i="1"/>
  <c r="G57" i="1"/>
  <c r="H57" i="1"/>
  <c r="A59" i="1"/>
  <c r="D59" i="1"/>
  <c r="F58" i="1"/>
  <c r="E59" i="1"/>
  <c r="G58" i="1"/>
  <c r="H58" i="1"/>
  <c r="A60" i="1"/>
  <c r="D60" i="1"/>
  <c r="F59" i="1"/>
  <c r="E60" i="1"/>
  <c r="G59" i="1"/>
  <c r="H59" i="1"/>
  <c r="A61" i="1"/>
  <c r="D61" i="1"/>
  <c r="F60" i="1"/>
  <c r="E61" i="1"/>
  <c r="G60" i="1"/>
  <c r="H60" i="1"/>
  <c r="A62" i="1"/>
  <c r="D62" i="1"/>
  <c r="F61" i="1"/>
  <c r="E62" i="1"/>
  <c r="G61" i="1"/>
  <c r="H61" i="1"/>
  <c r="A63" i="1"/>
  <c r="D63" i="1"/>
  <c r="F62" i="1"/>
  <c r="E63" i="1"/>
  <c r="G62" i="1"/>
  <c r="H62" i="1"/>
  <c r="A64" i="1"/>
  <c r="D64" i="1"/>
  <c r="F63" i="1"/>
  <c r="E64" i="1"/>
  <c r="G63" i="1"/>
  <c r="H63" i="1"/>
  <c r="A65" i="1"/>
  <c r="D65" i="1"/>
  <c r="F64" i="1"/>
  <c r="E65" i="1"/>
  <c r="G64" i="1"/>
  <c r="H64" i="1"/>
  <c r="A66" i="1"/>
  <c r="D66" i="1"/>
  <c r="F65" i="1"/>
  <c r="E66" i="1"/>
  <c r="G65" i="1"/>
  <c r="H65" i="1"/>
  <c r="A67" i="1"/>
  <c r="D67" i="1"/>
  <c r="F66" i="1"/>
  <c r="E67" i="1"/>
  <c r="G66" i="1"/>
  <c r="H66" i="1"/>
  <c r="A68" i="1"/>
  <c r="D68" i="1"/>
  <c r="F67" i="1"/>
  <c r="E68" i="1"/>
  <c r="G67" i="1"/>
  <c r="H67" i="1"/>
  <c r="A69" i="1"/>
  <c r="D69" i="1"/>
  <c r="F68" i="1"/>
  <c r="E69" i="1"/>
  <c r="G68" i="1"/>
  <c r="H68" i="1"/>
  <c r="A70" i="1"/>
  <c r="D70" i="1"/>
  <c r="F69" i="1"/>
  <c r="E70" i="1"/>
  <c r="G69" i="1"/>
  <c r="H69" i="1"/>
  <c r="A71" i="1"/>
  <c r="D71" i="1"/>
  <c r="F70" i="1"/>
  <c r="E71" i="1"/>
  <c r="G70" i="1"/>
  <c r="H70" i="1"/>
  <c r="A72" i="1"/>
  <c r="D72" i="1"/>
  <c r="F71" i="1"/>
  <c r="E72" i="1"/>
  <c r="G71" i="1"/>
  <c r="H71" i="1"/>
  <c r="A73" i="1"/>
  <c r="D73" i="1"/>
  <c r="F72" i="1"/>
  <c r="E73" i="1"/>
  <c r="G72" i="1"/>
  <c r="H72" i="1"/>
  <c r="A74" i="1"/>
  <c r="D74" i="1"/>
  <c r="F73" i="1"/>
  <c r="E74" i="1"/>
  <c r="G73" i="1"/>
  <c r="H73" i="1"/>
  <c r="A75" i="1"/>
  <c r="D75" i="1"/>
  <c r="F74" i="1"/>
  <c r="E75" i="1"/>
  <c r="G74" i="1"/>
  <c r="H74" i="1"/>
  <c r="A76" i="1"/>
  <c r="D76" i="1"/>
  <c r="F75" i="1"/>
  <c r="E76" i="1"/>
  <c r="G75" i="1"/>
  <c r="H75" i="1"/>
  <c r="A77" i="1"/>
  <c r="D77" i="1"/>
  <c r="F76" i="1"/>
  <c r="E77" i="1"/>
  <c r="G76" i="1"/>
  <c r="H76" i="1"/>
  <c r="A78" i="1"/>
  <c r="D78" i="1"/>
  <c r="F77" i="1"/>
  <c r="E78" i="1"/>
  <c r="G77" i="1"/>
  <c r="H77" i="1"/>
  <c r="A79" i="1"/>
  <c r="D79" i="1"/>
  <c r="F78" i="1"/>
  <c r="E79" i="1"/>
  <c r="G78" i="1"/>
  <c r="H78" i="1"/>
  <c r="A80" i="1"/>
  <c r="D80" i="1"/>
  <c r="F79" i="1"/>
  <c r="E80" i="1"/>
  <c r="G79" i="1"/>
  <c r="H79" i="1"/>
  <c r="A81" i="1"/>
  <c r="D81" i="1"/>
  <c r="F80" i="1"/>
  <c r="E81" i="1"/>
  <c r="G80" i="1"/>
  <c r="H80" i="1"/>
  <c r="A82" i="1"/>
  <c r="D82" i="1"/>
  <c r="F81" i="1"/>
  <c r="E82" i="1"/>
  <c r="G81" i="1"/>
  <c r="H81" i="1"/>
  <c r="A83" i="1"/>
  <c r="D83" i="1"/>
  <c r="F82" i="1"/>
  <c r="E83" i="1"/>
  <c r="G82" i="1"/>
  <c r="H82" i="1"/>
  <c r="A84" i="1"/>
  <c r="D84" i="1"/>
  <c r="F83" i="1"/>
  <c r="E84" i="1"/>
  <c r="G83" i="1"/>
  <c r="H83" i="1"/>
  <c r="A85" i="1"/>
  <c r="D85" i="1"/>
  <c r="F84" i="1"/>
  <c r="E85" i="1"/>
  <c r="G84" i="1"/>
  <c r="H84" i="1"/>
  <c r="A86" i="1"/>
  <c r="D86" i="1"/>
  <c r="F85" i="1"/>
  <c r="E86" i="1"/>
  <c r="G85" i="1"/>
  <c r="H85" i="1"/>
  <c r="A87" i="1"/>
  <c r="D87" i="1"/>
  <c r="F86" i="1"/>
  <c r="E87" i="1"/>
  <c r="G86" i="1"/>
  <c r="H86" i="1"/>
  <c r="A88" i="1"/>
  <c r="D88" i="1"/>
  <c r="F87" i="1"/>
  <c r="E88" i="1"/>
  <c r="G87" i="1"/>
  <c r="H87" i="1"/>
  <c r="A89" i="1"/>
  <c r="D89" i="1"/>
  <c r="F88" i="1"/>
  <c r="E89" i="1"/>
  <c r="G88" i="1"/>
  <c r="H88" i="1"/>
  <c r="A90" i="1"/>
  <c r="D90" i="1"/>
  <c r="F89" i="1"/>
  <c r="E90" i="1"/>
  <c r="G89" i="1"/>
  <c r="H89" i="1"/>
  <c r="A91" i="1"/>
  <c r="D91" i="1"/>
  <c r="F90" i="1"/>
  <c r="E91" i="1"/>
  <c r="G90" i="1"/>
  <c r="H90" i="1"/>
  <c r="A92" i="1"/>
  <c r="D92" i="1"/>
  <c r="F91" i="1"/>
  <c r="E92" i="1"/>
  <c r="G91" i="1"/>
  <c r="H91" i="1"/>
  <c r="A93" i="1"/>
  <c r="D93" i="1"/>
  <c r="F92" i="1"/>
  <c r="E93" i="1"/>
  <c r="G92" i="1"/>
  <c r="H92" i="1"/>
  <c r="A94" i="1"/>
  <c r="D94" i="1"/>
  <c r="F93" i="1"/>
  <c r="E94" i="1"/>
  <c r="G93" i="1"/>
  <c r="H93" i="1"/>
  <c r="A95" i="1"/>
  <c r="D95" i="1"/>
  <c r="F94" i="1"/>
  <c r="E95" i="1"/>
  <c r="G94" i="1"/>
  <c r="H94" i="1"/>
  <c r="A96" i="1"/>
  <c r="D96" i="1"/>
  <c r="F95" i="1"/>
  <c r="E96" i="1"/>
  <c r="G95" i="1"/>
  <c r="H95" i="1"/>
  <c r="A97" i="1"/>
  <c r="D97" i="1"/>
  <c r="F96" i="1"/>
  <c r="E97" i="1"/>
  <c r="G96" i="1"/>
  <c r="H96" i="1"/>
  <c r="A98" i="1"/>
  <c r="D98" i="1"/>
  <c r="F97" i="1"/>
  <c r="E98" i="1"/>
  <c r="G97" i="1"/>
  <c r="H97" i="1"/>
  <c r="A99" i="1"/>
  <c r="D99" i="1"/>
  <c r="F98" i="1"/>
  <c r="E99" i="1"/>
  <c r="G98" i="1"/>
  <c r="H98" i="1"/>
  <c r="A100" i="1"/>
  <c r="D100" i="1"/>
  <c r="F99" i="1"/>
  <c r="E100" i="1"/>
  <c r="G99" i="1"/>
  <c r="H99" i="1"/>
  <c r="A101" i="1"/>
  <c r="D101" i="1"/>
  <c r="F100" i="1"/>
  <c r="E101" i="1"/>
  <c r="G100" i="1"/>
  <c r="H100" i="1"/>
  <c r="A102" i="1"/>
  <c r="D102" i="1"/>
  <c r="F101" i="1"/>
  <c r="E102" i="1"/>
  <c r="G101" i="1"/>
  <c r="H101" i="1"/>
  <c r="F102" i="1"/>
  <c r="G102" i="1"/>
  <c r="H102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M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4" i="1"/>
  <c r="L24" i="1"/>
  <c r="M24" i="1"/>
  <c r="M25" i="1"/>
  <c r="L28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V17" i="1"/>
  <c r="V7" i="1"/>
  <c r="V6" i="1"/>
  <c r="V5" i="1"/>
  <c r="V8" i="1"/>
  <c r="V9" i="1"/>
  <c r="V10" i="1"/>
  <c r="V11" i="1"/>
  <c r="V12" i="1"/>
  <c r="V13" i="1"/>
  <c r="V14" i="1"/>
  <c r="V15" i="1"/>
  <c r="V16" i="1"/>
  <c r="U18" i="1"/>
  <c r="V18" i="1"/>
  <c r="V4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K2" i="1"/>
  <c r="S4" i="1"/>
  <c r="S2" i="1"/>
  <c r="S3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K3" i="1"/>
</calcChain>
</file>

<file path=xl/sharedStrings.xml><?xml version="1.0" encoding="utf-8"?>
<sst xmlns="http://schemas.openxmlformats.org/spreadsheetml/2006/main" count="49" uniqueCount="25">
  <si>
    <t>H</t>
  </si>
  <si>
    <t>T</t>
  </si>
  <si>
    <t>Derek's 1st Half</t>
  </si>
  <si>
    <t>Lyndy's 1st Half</t>
  </si>
  <si>
    <t>Cluster Sizes</t>
  </si>
  <si>
    <r>
      <t xml:space="preserve">Average frequence of  </t>
    </r>
    <r>
      <rPr>
        <b/>
        <sz val="12"/>
        <color rgb="FFFF0000"/>
        <rFont val="Calibri"/>
        <scheme val="minor"/>
      </rPr>
      <t>13</t>
    </r>
    <r>
      <rPr>
        <b/>
        <sz val="12"/>
        <color theme="1"/>
        <rFont val="Calibri"/>
        <family val="2"/>
        <scheme val="minor"/>
      </rPr>
      <t xml:space="preserve">  Students Both Halfs</t>
    </r>
  </si>
  <si>
    <r>
      <t xml:space="preserve">Average frequence of  </t>
    </r>
    <r>
      <rPr>
        <b/>
        <sz val="12"/>
        <color rgb="FFFF0000"/>
        <rFont val="Calibri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Students Both Halfs</t>
    </r>
  </si>
  <si>
    <t>Hello</t>
  </si>
  <si>
    <t>A</t>
  </si>
  <si>
    <t>B</t>
  </si>
  <si>
    <t>Bin Limit</t>
  </si>
  <si>
    <t>C</t>
  </si>
  <si>
    <t>Expected Frequency</t>
  </si>
  <si>
    <t>Comman and =</t>
  </si>
  <si>
    <t>Dynamic</t>
  </si>
  <si>
    <t>AVG</t>
  </si>
  <si>
    <t>EF</t>
  </si>
  <si>
    <t>RANDOM Tosses</t>
  </si>
  <si>
    <t>Count Heads</t>
  </si>
  <si>
    <t>Count Tails</t>
  </si>
  <si>
    <t>Count Head Clumps</t>
  </si>
  <si>
    <t>Count Tail Clumps</t>
  </si>
  <si>
    <t>Tail or Head Clumps</t>
  </si>
  <si>
    <t>Clumps
 &gt;= 
n</t>
  </si>
  <si>
    <t>Expected Clumps &gt;=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</si>
</sst>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b/>
      <sz val="14"/>
      <color theme="1"/>
      <name val="Calibri"/>
      <scheme val="minor"/>
    </font>
    <font>
      <sz val="12"/>
      <name val="Calibri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sz val="12"/>
      <color rgb="FF006100"/>
      <name val="Calibri"/>
      <family val="2"/>
      <scheme val="minor"/>
    </font>
    <font>
      <sz val="12"/>
      <color rgb="FF000000"/>
      <name val="Calibri"/>
      <scheme val="minor"/>
    </font>
    <font>
      <sz val="14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/>
    <xf numFmtId="1" fontId="0" fillId="0" borderId="0" xfId="0" applyNumberFormat="1" applyFont="1" applyAlignment="1">
      <alignment horizontal="center" vertical="center"/>
    </xf>
    <xf numFmtId="1" fontId="0" fillId="2" borderId="0" xfId="0" applyNumberFormat="1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/>
    <xf numFmtId="0" fontId="0" fillId="0" borderId="7" xfId="0" applyFill="1" applyBorder="1"/>
    <xf numFmtId="0" fontId="4" fillId="8" borderId="4" xfId="0" applyFont="1" applyFill="1" applyBorder="1" applyAlignment="1">
      <alignment horizontal="center" vertical="center" wrapText="1"/>
    </xf>
    <xf numFmtId="0" fontId="0" fillId="8" borderId="5" xfId="0" applyFill="1" applyBorder="1"/>
    <xf numFmtId="0" fontId="5" fillId="4" borderId="1" xfId="0" applyFont="1" applyFill="1" applyBorder="1" applyAlignment="1">
      <alignment horizontal="center" vertical="center"/>
    </xf>
    <xf numFmtId="0" fontId="8" fillId="9" borderId="1" xfId="67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6" fillId="5" borderId="0" xfId="0" applyNumberFormat="1" applyFon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5" borderId="1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2" borderId="0" xfId="0" applyNumberFormat="1" applyFill="1"/>
    <xf numFmtId="164" fontId="0" fillId="2" borderId="0" xfId="0" applyNumberFormat="1" applyFill="1" applyAlignment="1">
      <alignment horizontal="center"/>
    </xf>
    <xf numFmtId="164" fontId="0" fillId="7" borderId="1" xfId="0" applyNumberFormat="1" applyFill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 wrapText="1"/>
    </xf>
    <xf numFmtId="1" fontId="0" fillId="5" borderId="9" xfId="0" applyNumberFormat="1" applyFill="1" applyBorder="1" applyAlignment="1">
      <alignment horizontal="center" vertical="center"/>
    </xf>
    <xf numFmtId="1" fontId="0" fillId="5" borderId="9" xfId="0" applyNumberFormat="1" applyFill="1" applyBorder="1" applyAlignment="1">
      <alignment horizontal="center" vertical="center" wrapText="1"/>
    </xf>
    <xf numFmtId="1" fontId="4" fillId="10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1" fontId="0" fillId="10" borderId="1" xfId="0" applyNumberFormat="1" applyFill="1" applyBorder="1" applyAlignment="1">
      <alignment horizontal="center" vertical="center"/>
    </xf>
    <xf numFmtId="1" fontId="0" fillId="10" borderId="1" xfId="0" applyNumberFormat="1" applyFill="1" applyBorder="1" applyAlignment="1">
      <alignment horizontal="center" vertical="center" wrapText="1"/>
    </xf>
    <xf numFmtId="2" fontId="0" fillId="10" borderId="1" xfId="0" applyNumberForma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1" fontId="6" fillId="5" borderId="8" xfId="0" applyNumberFormat="1" applyFont="1" applyFill="1" applyBorder="1" applyAlignment="1">
      <alignment horizontal="center" vertical="center" wrapText="1"/>
    </xf>
    <xf numFmtId="2" fontId="6" fillId="5" borderId="8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3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Good" xfId="67" builtinId="26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Normal" xfId="0" builtinId="0"/>
  </cellStyles>
  <dxfs count="1">
    <dxf>
      <font>
        <color rgb="FF9C0006"/>
      </font>
      <fill>
        <patternFill patternType="solid">
          <fgColor indexed="64"/>
          <bgColor theme="0" tint="-0.249977111117893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Dynamic</c:v>
                </c:pt>
              </c:strCache>
            </c:strRef>
          </c:tx>
          <c:invertIfNegative val="0"/>
          <c:val>
            <c:numRef>
              <c:f>Sheet1!$K$5:$K$19</c:f>
              <c:numCache>
                <c:formatCode>General</c:formatCode>
                <c:ptCount val="15"/>
                <c:pt idx="0">
                  <c:v>38.0</c:v>
                </c:pt>
                <c:pt idx="1">
                  <c:v>12.0</c:v>
                </c:pt>
                <c:pt idx="2">
                  <c:v>10.0</c:v>
                </c:pt>
                <c:pt idx="3">
                  <c:v>2.0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2"/>
          <c:order val="1"/>
          <c:tx>
            <c:strRef>
              <c:f>Sheet1!$L$1</c:f>
              <c:strCache>
                <c:ptCount val="1"/>
                <c:pt idx="0">
                  <c:v>Expected Frequency</c:v>
                </c:pt>
              </c:strCache>
            </c:strRef>
          </c:tx>
          <c:invertIfNegative val="0"/>
          <c:val>
            <c:numRef>
              <c:f>Sheet1!$L$5:$L$19</c:f>
              <c:numCache>
                <c:formatCode>0.00</c:formatCode>
                <c:ptCount val="15"/>
                <c:pt idx="0">
                  <c:v>25.0</c:v>
                </c:pt>
                <c:pt idx="1">
                  <c:v>12.5</c:v>
                </c:pt>
                <c:pt idx="2">
                  <c:v>6.25</c:v>
                </c:pt>
                <c:pt idx="3">
                  <c:v>3.125</c:v>
                </c:pt>
                <c:pt idx="4">
                  <c:v>1.5625</c:v>
                </c:pt>
                <c:pt idx="5">
                  <c:v>0.78125</c:v>
                </c:pt>
                <c:pt idx="6">
                  <c:v>0.390625</c:v>
                </c:pt>
                <c:pt idx="7">
                  <c:v>0.1953125</c:v>
                </c:pt>
                <c:pt idx="8">
                  <c:v>0.09765625</c:v>
                </c:pt>
                <c:pt idx="9">
                  <c:v>0.048828125</c:v>
                </c:pt>
                <c:pt idx="10">
                  <c:v>0.0244140625</c:v>
                </c:pt>
                <c:pt idx="11">
                  <c:v>0.01220703125</c:v>
                </c:pt>
                <c:pt idx="12">
                  <c:v>0.006103515625</c:v>
                </c:pt>
                <c:pt idx="13">
                  <c:v>0.0030517578125</c:v>
                </c:pt>
                <c:pt idx="14">
                  <c:v>0.00152587890625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2148200"/>
        <c:axId val="2032929848"/>
      </c:barChart>
      <c:catAx>
        <c:axId val="212214820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032929848"/>
        <c:crosses val="autoZero"/>
        <c:auto val="1"/>
        <c:lblAlgn val="ctr"/>
        <c:lblOffset val="100"/>
        <c:noMultiLvlLbl val="0"/>
      </c:catAx>
      <c:valAx>
        <c:axId val="2032929848"/>
        <c:scaling>
          <c:orientation val="minMax"/>
          <c:max val="4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2148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Sheet1!$AU$22</c:f>
              <c:strCache>
                <c:ptCount val="1"/>
                <c:pt idx="0">
                  <c:v>AVG</c:v>
                </c:pt>
              </c:strCache>
            </c:strRef>
          </c:tx>
          <c:invertIfNegative val="0"/>
          <c:val>
            <c:numRef>
              <c:f>Sheet1!$AU$25:$AU$39</c:f>
              <c:numCache>
                <c:formatCode>0.0</c:formatCode>
                <c:ptCount val="15"/>
                <c:pt idx="0">
                  <c:v>25.0344827586207</c:v>
                </c:pt>
                <c:pt idx="1">
                  <c:v>13.72413793103448</c:v>
                </c:pt>
                <c:pt idx="2">
                  <c:v>5.793103448275862</c:v>
                </c:pt>
                <c:pt idx="3">
                  <c:v>3.0</c:v>
                </c:pt>
                <c:pt idx="4">
                  <c:v>1.551724137931034</c:v>
                </c:pt>
                <c:pt idx="5">
                  <c:v>0.620689655172414</c:v>
                </c:pt>
                <c:pt idx="6">
                  <c:v>0.482758620689655</c:v>
                </c:pt>
                <c:pt idx="7">
                  <c:v>0.206896551724138</c:v>
                </c:pt>
                <c:pt idx="8">
                  <c:v>0.137931034482759</c:v>
                </c:pt>
                <c:pt idx="9">
                  <c:v>0.0</c:v>
                </c:pt>
                <c:pt idx="10">
                  <c:v>0.0344827586206896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Sheet1!$AV$22</c:f>
              <c:strCache>
                <c:ptCount val="1"/>
                <c:pt idx="0">
                  <c:v>EF</c:v>
                </c:pt>
              </c:strCache>
            </c:strRef>
          </c:tx>
          <c:invertIfNegative val="0"/>
          <c:val>
            <c:numRef>
              <c:f>Sheet1!$AV$25:$AV$39</c:f>
              <c:numCache>
                <c:formatCode>0.0</c:formatCode>
                <c:ptCount val="15"/>
                <c:pt idx="0">
                  <c:v>25.0</c:v>
                </c:pt>
                <c:pt idx="1">
                  <c:v>12.5</c:v>
                </c:pt>
                <c:pt idx="2">
                  <c:v>6.25</c:v>
                </c:pt>
                <c:pt idx="3">
                  <c:v>3.125</c:v>
                </c:pt>
                <c:pt idx="4">
                  <c:v>1.5625</c:v>
                </c:pt>
                <c:pt idx="5">
                  <c:v>0.78125</c:v>
                </c:pt>
                <c:pt idx="6">
                  <c:v>0.390625</c:v>
                </c:pt>
                <c:pt idx="7">
                  <c:v>0.1953125</c:v>
                </c:pt>
                <c:pt idx="8">
                  <c:v>0.09765625</c:v>
                </c:pt>
                <c:pt idx="9">
                  <c:v>0.048828125</c:v>
                </c:pt>
                <c:pt idx="10">
                  <c:v>0.0244140625</c:v>
                </c:pt>
                <c:pt idx="11">
                  <c:v>0.01220703125</c:v>
                </c:pt>
                <c:pt idx="12">
                  <c:v>0.006103515625</c:v>
                </c:pt>
                <c:pt idx="13">
                  <c:v>0.0030517578125</c:v>
                </c:pt>
                <c:pt idx="14">
                  <c:v>0.00152587890625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9296680"/>
        <c:axId val="-2119293704"/>
      </c:barChart>
      <c:catAx>
        <c:axId val="-211929668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19293704"/>
        <c:crosses val="autoZero"/>
        <c:auto val="1"/>
        <c:lblAlgn val="ctr"/>
        <c:lblOffset val="100"/>
        <c:noMultiLvlLbl val="0"/>
      </c:catAx>
      <c:valAx>
        <c:axId val="-2119293704"/>
        <c:scaling>
          <c:orientation val="minMax"/>
          <c:max val="30.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-2119296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6350</xdr:colOff>
      <xdr:row>2</xdr:row>
      <xdr:rowOff>139700</xdr:rowOff>
    </xdr:from>
    <xdr:to>
      <xdr:col>46</xdr:col>
      <xdr:colOff>762000</xdr:colOff>
      <xdr:row>17</xdr:row>
      <xdr:rowOff>25400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44450</xdr:colOff>
      <xdr:row>41</xdr:row>
      <xdr:rowOff>82550</xdr:rowOff>
    </xdr:from>
    <xdr:to>
      <xdr:col>48</xdr:col>
      <xdr:colOff>342900</xdr:colOff>
      <xdr:row>65</xdr:row>
      <xdr:rowOff>165100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3"/>
  <sheetViews>
    <sheetView tabSelected="1" showRuler="0" workbookViewId="0">
      <selection activeCell="A6" sqref="A6"/>
    </sheetView>
  </sheetViews>
  <sheetFormatPr baseColWidth="10" defaultRowHeight="15" x14ac:dyDescent="0"/>
  <cols>
    <col min="1" max="1" width="13.5" style="1" customWidth="1"/>
    <col min="2" max="2" width="4.6640625" style="2" customWidth="1"/>
    <col min="3" max="3" width="4.33203125" customWidth="1"/>
    <col min="4" max="4" width="8.83203125" style="1" customWidth="1"/>
    <col min="5" max="5" width="8.33203125" customWidth="1"/>
    <col min="6" max="6" width="8.5" customWidth="1"/>
    <col min="7" max="7" width="9.33203125" customWidth="1"/>
    <col min="8" max="8" width="8.5" customWidth="1"/>
    <col min="9" max="9" width="10.83203125" customWidth="1"/>
    <col min="10" max="10" width="5.83203125" customWidth="1"/>
    <col min="11" max="11" width="8" customWidth="1"/>
    <col min="12" max="12" width="8.6640625" style="7" customWidth="1"/>
    <col min="13" max="13" width="9.6640625" customWidth="1"/>
    <col min="14" max="14" width="10.1640625" style="2" customWidth="1"/>
    <col min="15" max="15" width="10.83203125" style="2"/>
    <col min="16" max="23" width="4.5" style="28" customWidth="1"/>
    <col min="24" max="24" width="4.5" style="29" customWidth="1"/>
    <col min="25" max="42" width="4.5" style="28" customWidth="1"/>
    <col min="43" max="46" width="4.5" customWidth="1"/>
    <col min="47" max="47" width="7.5" customWidth="1"/>
    <col min="48" max="48" width="4.5" customWidth="1"/>
    <col min="49" max="50" width="7.6640625" customWidth="1"/>
    <col min="51" max="51" width="7.83203125" style="1" customWidth="1"/>
  </cols>
  <sheetData>
    <row r="1" spans="1:25" ht="115" customHeight="1" thickBot="1">
      <c r="A1" s="44" t="s">
        <v>17</v>
      </c>
      <c r="B1" s="45" t="s">
        <v>0</v>
      </c>
      <c r="C1" s="45" t="s">
        <v>1</v>
      </c>
      <c r="D1" s="15" t="s">
        <v>18</v>
      </c>
      <c r="E1" s="15" t="s">
        <v>19</v>
      </c>
      <c r="F1" s="45" t="s">
        <v>20</v>
      </c>
      <c r="G1" s="45" t="s">
        <v>21</v>
      </c>
      <c r="H1" s="20" t="s">
        <v>22</v>
      </c>
      <c r="I1" s="25"/>
      <c r="J1" s="61" t="s">
        <v>4</v>
      </c>
      <c r="K1" s="62" t="s">
        <v>14</v>
      </c>
      <c r="L1" s="63" t="s">
        <v>12</v>
      </c>
      <c r="M1" s="49" t="s">
        <v>23</v>
      </c>
      <c r="N1" s="63" t="s">
        <v>24</v>
      </c>
      <c r="O1" s="1"/>
      <c r="P1" s="48" t="s">
        <v>4</v>
      </c>
      <c r="Q1" s="26" t="s">
        <v>2</v>
      </c>
      <c r="R1" s="26" t="s">
        <v>3</v>
      </c>
      <c r="S1" s="27" t="s">
        <v>6</v>
      </c>
      <c r="T1" s="27" t="s">
        <v>5</v>
      </c>
      <c r="U1" s="26" t="s">
        <v>12</v>
      </c>
      <c r="V1" s="26"/>
      <c r="Y1" s="30" t="s">
        <v>10</v>
      </c>
    </row>
    <row r="2" spans="1:25">
      <c r="A2" s="46"/>
      <c r="B2" s="47"/>
      <c r="C2" s="47"/>
      <c r="D2" s="16"/>
      <c r="E2" s="19"/>
      <c r="F2" s="18"/>
      <c r="G2" s="18"/>
      <c r="H2" s="21"/>
      <c r="I2" s="25"/>
      <c r="J2" s="13" t="s">
        <v>0</v>
      </c>
      <c r="K2" s="11">
        <f ca="1">SUM(B3:B102)</f>
        <v>56</v>
      </c>
      <c r="L2" s="24"/>
      <c r="M2" s="64"/>
      <c r="N2" s="64">
        <v>100</v>
      </c>
      <c r="P2" s="31" t="s">
        <v>0</v>
      </c>
      <c r="Q2" s="32">
        <v>51</v>
      </c>
      <c r="R2" s="33">
        <v>38</v>
      </c>
      <c r="S2" s="34">
        <f t="shared" ref="S2:S18" si="0">AVERAGE(Q2:R2)</f>
        <v>44.5</v>
      </c>
      <c r="T2" s="35">
        <v>50.307692307692307</v>
      </c>
      <c r="U2" s="35"/>
      <c r="V2" s="35"/>
      <c r="X2" s="36"/>
    </row>
    <row r="3" spans="1:25">
      <c r="A3" s="25" t="str">
        <f ca="1">IF(INT(RAND()+0.5)=1,"H","T")</f>
        <v>H</v>
      </c>
      <c r="B3" s="17">
        <f t="shared" ref="B3:B34" ca="1" si="1">IF(A3="H",1,"")</f>
        <v>1</v>
      </c>
      <c r="C3" s="17" t="str">
        <f t="shared" ref="C3:C34" ca="1" si="2">IF(A3="T",1,"")</f>
        <v/>
      </c>
      <c r="D3" s="1">
        <f t="shared" ref="D3:D34" ca="1" si="3">IF(A3="H",D2+1,0)</f>
        <v>1</v>
      </c>
      <c r="E3" s="3">
        <f t="shared" ref="E3:E34" ca="1" si="4">IF(A3="T",E2+1,0)</f>
        <v>0</v>
      </c>
      <c r="F3" s="22">
        <f ca="1">IF(AND(D3&lt;&gt;0,D4=0),D3,0)</f>
        <v>0</v>
      </c>
      <c r="G3" s="22">
        <f ca="1">IF(AND(E3&lt;&gt;0,E4=0),E3,0)</f>
        <v>0</v>
      </c>
      <c r="H3" s="23">
        <f ca="1">MAX(F3:G3)</f>
        <v>0</v>
      </c>
      <c r="I3" s="25"/>
      <c r="J3" s="13" t="s">
        <v>1</v>
      </c>
      <c r="K3" s="11">
        <f ca="1">SUM(C3:C102)</f>
        <v>44</v>
      </c>
      <c r="L3" s="24"/>
      <c r="M3" s="64"/>
      <c r="N3" s="64"/>
      <c r="P3" s="31" t="s">
        <v>1</v>
      </c>
      <c r="Q3" s="32">
        <v>49</v>
      </c>
      <c r="R3" s="33">
        <v>62</v>
      </c>
      <c r="S3" s="34">
        <f t="shared" si="0"/>
        <v>55.5</v>
      </c>
      <c r="T3" s="35">
        <v>49.692307692307693</v>
      </c>
      <c r="U3" s="35"/>
      <c r="V3" s="35"/>
      <c r="X3" s="36"/>
    </row>
    <row r="4" spans="1:25">
      <c r="A4" s="25" t="str">
        <f t="shared" ref="A4:A67" ca="1" si="5">IF(INT(RAND()+0.5)=1,"H","T")</f>
        <v>H</v>
      </c>
      <c r="B4" s="17">
        <f t="shared" ca="1" si="1"/>
        <v>1</v>
      </c>
      <c r="C4" s="17" t="str">
        <f t="shared" ca="1" si="2"/>
        <v/>
      </c>
      <c r="D4" s="1">
        <f t="shared" ca="1" si="3"/>
        <v>2</v>
      </c>
      <c r="E4" s="3">
        <f t="shared" ca="1" si="4"/>
        <v>0</v>
      </c>
      <c r="F4" s="22">
        <f ca="1">IF(AND(D4&lt;&gt;0,D5=0),D4,0)</f>
        <v>0</v>
      </c>
      <c r="G4" s="22">
        <f t="shared" ref="G4:G67" ca="1" si="6">IF(AND(E4&lt;&gt;0,E5=0),E4,0)</f>
        <v>0</v>
      </c>
      <c r="H4" s="23">
        <f t="shared" ref="H4:H67" ca="1" si="7">MAX(F4:G4)</f>
        <v>0</v>
      </c>
      <c r="I4" s="25"/>
      <c r="J4" s="14">
        <v>0</v>
      </c>
      <c r="K4" s="9">
        <f ca="1">COUNTIF($H$3:$H$102, "="&amp;$J4)</f>
        <v>38</v>
      </c>
      <c r="L4" s="24"/>
      <c r="M4" s="9">
        <f ca="1">COUNTIF($H$3:$H$102, "&gt;="&amp;$J4)</f>
        <v>100</v>
      </c>
      <c r="N4" s="65">
        <v>100</v>
      </c>
      <c r="P4" s="37">
        <v>1</v>
      </c>
      <c r="Q4" s="38">
        <v>50</v>
      </c>
      <c r="R4" s="39">
        <v>33</v>
      </c>
      <c r="S4" s="34">
        <f t="shared" si="0"/>
        <v>41.5</v>
      </c>
      <c r="T4" s="35">
        <v>33.153846153846203</v>
      </c>
      <c r="U4" s="35">
        <v>25</v>
      </c>
      <c r="V4" s="35">
        <f>100-SUM(U4)</f>
        <v>75</v>
      </c>
      <c r="W4" s="37">
        <v>1</v>
      </c>
      <c r="X4" s="36" t="s">
        <v>8</v>
      </c>
      <c r="Y4" s="28">
        <v>35</v>
      </c>
    </row>
    <row r="5" spans="1:25">
      <c r="A5" s="25" t="str">
        <f t="shared" ca="1" si="5"/>
        <v>H</v>
      </c>
      <c r="B5" s="17">
        <f t="shared" ca="1" si="1"/>
        <v>1</v>
      </c>
      <c r="C5" s="17" t="str">
        <f t="shared" ca="1" si="2"/>
        <v/>
      </c>
      <c r="D5" s="1">
        <f t="shared" ca="1" si="3"/>
        <v>3</v>
      </c>
      <c r="E5" s="3">
        <f t="shared" ca="1" si="4"/>
        <v>0</v>
      </c>
      <c r="F5" s="22">
        <f t="shared" ref="F5:G68" ca="1" si="8">IF(AND(D5&lt;&gt;0,D6=0),D5,0)</f>
        <v>0</v>
      </c>
      <c r="G5" s="22">
        <f t="shared" ca="1" si="6"/>
        <v>0</v>
      </c>
      <c r="H5" s="23">
        <f t="shared" ca="1" si="7"/>
        <v>0</v>
      </c>
      <c r="I5" s="25"/>
      <c r="J5" s="14">
        <v>1</v>
      </c>
      <c r="K5" s="9">
        <f t="shared" ref="K5:K19" ca="1" si="9">COUNTIF($H$3:$H$102, "="&amp;$J5)</f>
        <v>38</v>
      </c>
      <c r="L5" s="24">
        <v>25</v>
      </c>
      <c r="M5" s="9">
        <f t="shared" ref="M5:M19" ca="1" si="10">COUNTIF($H$3:$H$102, "&gt;="&amp;$J5)</f>
        <v>62</v>
      </c>
      <c r="N5" s="65"/>
      <c r="P5" s="37">
        <v>2</v>
      </c>
      <c r="Q5" s="38">
        <v>17</v>
      </c>
      <c r="R5" s="39">
        <v>6</v>
      </c>
      <c r="S5" s="34">
        <f t="shared" si="0"/>
        <v>11.5</v>
      </c>
      <c r="T5" s="35">
        <v>12.538461538461538</v>
      </c>
      <c r="U5" s="35">
        <f>U4/2</f>
        <v>12.5</v>
      </c>
      <c r="V5" s="35">
        <f>100-SUM(U$4:U5)</f>
        <v>62.5</v>
      </c>
      <c r="W5" s="37">
        <v>2</v>
      </c>
      <c r="X5" s="36" t="s">
        <v>9</v>
      </c>
      <c r="Y5" s="28">
        <v>40</v>
      </c>
    </row>
    <row r="6" spans="1:25">
      <c r="A6" s="25" t="str">
        <f t="shared" ca="1" si="5"/>
        <v>H</v>
      </c>
      <c r="B6" s="17">
        <f t="shared" ca="1" si="1"/>
        <v>1</v>
      </c>
      <c r="C6" s="17" t="str">
        <f t="shared" ca="1" si="2"/>
        <v/>
      </c>
      <c r="D6" s="1">
        <f t="shared" ca="1" si="3"/>
        <v>4</v>
      </c>
      <c r="E6" s="3">
        <f t="shared" ca="1" si="4"/>
        <v>0</v>
      </c>
      <c r="F6" s="22">
        <f t="shared" ca="1" si="8"/>
        <v>4</v>
      </c>
      <c r="G6" s="22">
        <f t="shared" ca="1" si="6"/>
        <v>0</v>
      </c>
      <c r="H6" s="23">
        <f t="shared" ca="1" si="7"/>
        <v>4</v>
      </c>
      <c r="I6" s="25"/>
      <c r="J6" s="14">
        <v>2</v>
      </c>
      <c r="K6" s="9">
        <f t="shared" ca="1" si="9"/>
        <v>12</v>
      </c>
      <c r="L6" s="24">
        <f>L5/2</f>
        <v>12.5</v>
      </c>
      <c r="M6" s="9">
        <f t="shared" ca="1" si="10"/>
        <v>24</v>
      </c>
      <c r="N6" s="65">
        <f>$N$2-SUM(L$5:$L5)</f>
        <v>75</v>
      </c>
      <c r="P6" s="37">
        <v>3</v>
      </c>
      <c r="Q6" s="38">
        <v>4</v>
      </c>
      <c r="R6" s="39">
        <v>4</v>
      </c>
      <c r="S6" s="34">
        <f t="shared" si="0"/>
        <v>4</v>
      </c>
      <c r="T6" s="35">
        <v>6.2692307692307692</v>
      </c>
      <c r="U6" s="35">
        <f t="shared" ref="U6:U18" si="11">U5/2</f>
        <v>6.25</v>
      </c>
      <c r="V6" s="35">
        <f>100-SUM(U$4:U6)</f>
        <v>56.25</v>
      </c>
      <c r="W6" s="37">
        <v>3</v>
      </c>
      <c r="X6" s="36" t="s">
        <v>11</v>
      </c>
    </row>
    <row r="7" spans="1:25">
      <c r="A7" s="25" t="str">
        <f t="shared" ca="1" si="5"/>
        <v>T</v>
      </c>
      <c r="B7" s="17" t="str">
        <f t="shared" ca="1" si="1"/>
        <v/>
      </c>
      <c r="C7" s="17">
        <f t="shared" ca="1" si="2"/>
        <v>1</v>
      </c>
      <c r="D7" s="1">
        <f t="shared" ca="1" si="3"/>
        <v>0</v>
      </c>
      <c r="E7" s="3">
        <f t="shared" ca="1" si="4"/>
        <v>1</v>
      </c>
      <c r="F7" s="22">
        <f t="shared" ca="1" si="8"/>
        <v>0</v>
      </c>
      <c r="G7" s="22">
        <f t="shared" ca="1" si="6"/>
        <v>0</v>
      </c>
      <c r="H7" s="23">
        <f t="shared" ca="1" si="7"/>
        <v>0</v>
      </c>
      <c r="I7" s="25"/>
      <c r="J7" s="14">
        <v>3</v>
      </c>
      <c r="K7" s="9">
        <f t="shared" ca="1" si="9"/>
        <v>10</v>
      </c>
      <c r="L7" s="24">
        <f t="shared" ref="L7:L19" si="12">L6/2</f>
        <v>6.25</v>
      </c>
      <c r="M7" s="9">
        <f t="shared" ca="1" si="10"/>
        <v>12</v>
      </c>
      <c r="N7" s="65">
        <f>$N$2-SUM(L$5:$L6)</f>
        <v>62.5</v>
      </c>
      <c r="P7" s="37">
        <v>4</v>
      </c>
      <c r="Q7" s="38">
        <v>1</v>
      </c>
      <c r="R7" s="39">
        <v>3</v>
      </c>
      <c r="S7" s="34">
        <f t="shared" si="0"/>
        <v>2</v>
      </c>
      <c r="T7" s="35">
        <v>2.8461538461538463</v>
      </c>
      <c r="U7" s="35">
        <f t="shared" si="11"/>
        <v>3.125</v>
      </c>
      <c r="V7" s="35">
        <f>100-SUM(U$4:U7)</f>
        <v>53.125</v>
      </c>
      <c r="W7" s="37">
        <v>4</v>
      </c>
      <c r="X7" s="36" t="s">
        <v>8</v>
      </c>
    </row>
    <row r="8" spans="1:25">
      <c r="A8" s="25" t="str">
        <f t="shared" ca="1" si="5"/>
        <v>T</v>
      </c>
      <c r="B8" s="17" t="str">
        <f t="shared" ca="1" si="1"/>
        <v/>
      </c>
      <c r="C8" s="17">
        <f t="shared" ca="1" si="2"/>
        <v>1</v>
      </c>
      <c r="D8" s="1">
        <f t="shared" ca="1" si="3"/>
        <v>0</v>
      </c>
      <c r="E8" s="3">
        <f t="shared" ca="1" si="4"/>
        <v>2</v>
      </c>
      <c r="F8" s="10">
        <f t="shared" ca="1" si="8"/>
        <v>0</v>
      </c>
      <c r="G8" s="10">
        <f t="shared" ca="1" si="6"/>
        <v>0</v>
      </c>
      <c r="H8" s="23">
        <f t="shared" ca="1" si="7"/>
        <v>0</v>
      </c>
      <c r="I8" s="25"/>
      <c r="J8" s="14">
        <v>4</v>
      </c>
      <c r="K8" s="9">
        <f t="shared" ca="1" si="9"/>
        <v>2</v>
      </c>
      <c r="L8" s="24">
        <f t="shared" si="12"/>
        <v>3.125</v>
      </c>
      <c r="M8" s="9">
        <f t="shared" ca="1" si="10"/>
        <v>2</v>
      </c>
      <c r="N8" s="65">
        <f>$N$2-SUM(L$5:$L7)</f>
        <v>56.25</v>
      </c>
      <c r="P8" s="37">
        <v>5</v>
      </c>
      <c r="Q8" s="38">
        <v>0</v>
      </c>
      <c r="R8" s="39">
        <v>3</v>
      </c>
      <c r="S8" s="34">
        <f t="shared" si="0"/>
        <v>1.5</v>
      </c>
      <c r="T8" s="35">
        <v>1.3076923076923077</v>
      </c>
      <c r="U8" s="35">
        <f t="shared" si="11"/>
        <v>1.5625</v>
      </c>
      <c r="V8" s="35">
        <f>100-SUM(U$4:U8)</f>
        <v>51.5625</v>
      </c>
      <c r="W8" s="37">
        <v>5</v>
      </c>
      <c r="X8" s="36" t="s">
        <v>9</v>
      </c>
    </row>
    <row r="9" spans="1:25">
      <c r="A9" s="25" t="str">
        <f t="shared" ca="1" si="5"/>
        <v>T</v>
      </c>
      <c r="B9" s="17" t="str">
        <f t="shared" ca="1" si="1"/>
        <v/>
      </c>
      <c r="C9" s="17">
        <f t="shared" ca="1" si="2"/>
        <v>1</v>
      </c>
      <c r="D9" s="1">
        <f t="shared" ca="1" si="3"/>
        <v>0</v>
      </c>
      <c r="E9" s="3">
        <f t="shared" ca="1" si="4"/>
        <v>3</v>
      </c>
      <c r="F9" s="10">
        <f t="shared" ca="1" si="8"/>
        <v>0</v>
      </c>
      <c r="G9" s="10">
        <f t="shared" ca="1" si="6"/>
        <v>3</v>
      </c>
      <c r="H9" s="23">
        <f t="shared" ca="1" si="7"/>
        <v>3</v>
      </c>
      <c r="I9" s="25"/>
      <c r="J9" s="14">
        <v>5</v>
      </c>
      <c r="K9" s="9">
        <f t="shared" ca="1" si="9"/>
        <v>0</v>
      </c>
      <c r="L9" s="24">
        <f t="shared" si="12"/>
        <v>1.5625</v>
      </c>
      <c r="M9" s="9">
        <f t="shared" ca="1" si="10"/>
        <v>0</v>
      </c>
      <c r="N9" s="65">
        <f>$N$2-SUM(L$5:$L8)</f>
        <v>53.125</v>
      </c>
      <c r="P9" s="37">
        <v>6</v>
      </c>
      <c r="Q9" s="38">
        <v>0</v>
      </c>
      <c r="R9" s="39">
        <v>0</v>
      </c>
      <c r="S9" s="34">
        <f t="shared" si="0"/>
        <v>0</v>
      </c>
      <c r="T9" s="35">
        <v>0.34615384615384615</v>
      </c>
      <c r="U9" s="35">
        <f t="shared" si="11"/>
        <v>0.78125</v>
      </c>
      <c r="V9" s="35">
        <f>100-SUM(U$4:U9)</f>
        <v>50.78125</v>
      </c>
      <c r="W9" s="37">
        <v>6</v>
      </c>
      <c r="X9" s="36" t="s">
        <v>11</v>
      </c>
    </row>
    <row r="10" spans="1:25">
      <c r="A10" s="25" t="str">
        <f t="shared" ca="1" si="5"/>
        <v>H</v>
      </c>
      <c r="B10" s="17">
        <f t="shared" ca="1" si="1"/>
        <v>1</v>
      </c>
      <c r="C10" s="17" t="str">
        <f t="shared" ca="1" si="2"/>
        <v/>
      </c>
      <c r="D10" s="1">
        <f t="shared" ca="1" si="3"/>
        <v>1</v>
      </c>
      <c r="E10" s="3">
        <f t="shared" ca="1" si="4"/>
        <v>0</v>
      </c>
      <c r="F10" s="10">
        <f t="shared" ca="1" si="8"/>
        <v>1</v>
      </c>
      <c r="G10" s="10">
        <f t="shared" ca="1" si="6"/>
        <v>0</v>
      </c>
      <c r="H10" s="23">
        <f t="shared" ca="1" si="7"/>
        <v>1</v>
      </c>
      <c r="I10" s="25"/>
      <c r="J10" s="14">
        <v>6</v>
      </c>
      <c r="K10" s="9">
        <f t="shared" ca="1" si="9"/>
        <v>0</v>
      </c>
      <c r="L10" s="24">
        <f t="shared" si="12"/>
        <v>0.78125</v>
      </c>
      <c r="M10" s="9">
        <f t="shared" ca="1" si="10"/>
        <v>0</v>
      </c>
      <c r="N10" s="65">
        <f>$N$2-SUM(L$5:$L9)</f>
        <v>51.5625</v>
      </c>
      <c r="P10" s="37">
        <v>7</v>
      </c>
      <c r="Q10" s="38">
        <v>0</v>
      </c>
      <c r="R10" s="39">
        <v>1</v>
      </c>
      <c r="S10" s="34">
        <f t="shared" si="0"/>
        <v>0.5</v>
      </c>
      <c r="T10" s="35">
        <v>0.23076923076923078</v>
      </c>
      <c r="U10" s="35">
        <f t="shared" si="11"/>
        <v>0.390625</v>
      </c>
      <c r="V10" s="35">
        <f>100-SUM(U$4:U10)</f>
        <v>50.390625</v>
      </c>
      <c r="W10" s="37">
        <v>7</v>
      </c>
      <c r="X10" s="36" t="s">
        <v>8</v>
      </c>
    </row>
    <row r="11" spans="1:25">
      <c r="A11" s="25" t="str">
        <f t="shared" ca="1" si="5"/>
        <v>T</v>
      </c>
      <c r="B11" s="17" t="str">
        <f t="shared" ca="1" si="1"/>
        <v/>
      </c>
      <c r="C11" s="17">
        <f t="shared" ca="1" si="2"/>
        <v>1</v>
      </c>
      <c r="D11" s="1">
        <f t="shared" ca="1" si="3"/>
        <v>0</v>
      </c>
      <c r="E11" s="3">
        <f t="shared" ca="1" si="4"/>
        <v>1</v>
      </c>
      <c r="F11" s="10">
        <f t="shared" ca="1" si="8"/>
        <v>0</v>
      </c>
      <c r="G11" s="10">
        <f t="shared" ca="1" si="6"/>
        <v>0</v>
      </c>
      <c r="H11" s="23">
        <f t="shared" ca="1" si="7"/>
        <v>0</v>
      </c>
      <c r="I11" s="25"/>
      <c r="J11" s="14">
        <v>7</v>
      </c>
      <c r="K11" s="9">
        <f t="shared" ca="1" si="9"/>
        <v>0</v>
      </c>
      <c r="L11" s="24">
        <f t="shared" si="12"/>
        <v>0.390625</v>
      </c>
      <c r="M11" s="9">
        <f t="shared" ca="1" si="10"/>
        <v>0</v>
      </c>
      <c r="N11" s="65">
        <f>$N$2-SUM(L$5:$L10)</f>
        <v>50.78125</v>
      </c>
      <c r="P11" s="37">
        <v>8</v>
      </c>
      <c r="Q11" s="38">
        <v>0</v>
      </c>
      <c r="R11" s="39">
        <v>0</v>
      </c>
      <c r="S11" s="34">
        <f t="shared" si="0"/>
        <v>0</v>
      </c>
      <c r="T11" s="35">
        <v>3.8461538461538464E-2</v>
      </c>
      <c r="U11" s="35">
        <f t="shared" si="11"/>
        <v>0.1953125</v>
      </c>
      <c r="V11" s="35">
        <f>100-SUM(U$4:U11)</f>
        <v>50.1953125</v>
      </c>
      <c r="W11" s="37">
        <v>8</v>
      </c>
      <c r="X11" s="36" t="s">
        <v>9</v>
      </c>
    </row>
    <row r="12" spans="1:25">
      <c r="A12" s="25" t="str">
        <f t="shared" ca="1" si="5"/>
        <v>T</v>
      </c>
      <c r="B12" s="17" t="str">
        <f t="shared" ca="1" si="1"/>
        <v/>
      </c>
      <c r="C12" s="17">
        <f t="shared" ca="1" si="2"/>
        <v>1</v>
      </c>
      <c r="D12" s="1">
        <f t="shared" ca="1" si="3"/>
        <v>0</v>
      </c>
      <c r="E12" s="3">
        <f t="shared" ca="1" si="4"/>
        <v>2</v>
      </c>
      <c r="F12" s="10">
        <f t="shared" ca="1" si="8"/>
        <v>0</v>
      </c>
      <c r="G12" s="10">
        <f t="shared" ca="1" si="6"/>
        <v>2</v>
      </c>
      <c r="H12" s="23">
        <f t="shared" ca="1" si="7"/>
        <v>2</v>
      </c>
      <c r="I12" s="25"/>
      <c r="J12" s="14">
        <v>8</v>
      </c>
      <c r="K12" s="9">
        <f t="shared" ca="1" si="9"/>
        <v>0</v>
      </c>
      <c r="L12" s="24">
        <f t="shared" si="12"/>
        <v>0.1953125</v>
      </c>
      <c r="M12" s="9">
        <f t="shared" ca="1" si="10"/>
        <v>0</v>
      </c>
      <c r="N12" s="65">
        <f>$N$2-SUM(L$5:$L11)</f>
        <v>50.390625</v>
      </c>
      <c r="P12" s="37">
        <v>9</v>
      </c>
      <c r="Q12" s="38">
        <v>0</v>
      </c>
      <c r="R12" s="39">
        <v>1</v>
      </c>
      <c r="S12" s="34">
        <f t="shared" si="0"/>
        <v>0.5</v>
      </c>
      <c r="T12" s="35">
        <v>0.11538461538461539</v>
      </c>
      <c r="U12" s="35">
        <f t="shared" si="11"/>
        <v>9.765625E-2</v>
      </c>
      <c r="V12" s="35">
        <f>100-SUM(U$4:U12)</f>
        <v>50.09765625</v>
      </c>
      <c r="W12" s="37">
        <v>9</v>
      </c>
      <c r="X12" s="36" t="s">
        <v>11</v>
      </c>
    </row>
    <row r="13" spans="1:25">
      <c r="A13" s="25" t="str">
        <f t="shared" ca="1" si="5"/>
        <v>H</v>
      </c>
      <c r="B13" s="17">
        <f t="shared" ca="1" si="1"/>
        <v>1</v>
      </c>
      <c r="C13" s="17" t="str">
        <f t="shared" ca="1" si="2"/>
        <v/>
      </c>
      <c r="D13" s="1">
        <f t="shared" ca="1" si="3"/>
        <v>1</v>
      </c>
      <c r="E13" s="3">
        <f t="shared" ca="1" si="4"/>
        <v>0</v>
      </c>
      <c r="F13" s="10">
        <f t="shared" ca="1" si="8"/>
        <v>0</v>
      </c>
      <c r="G13" s="10">
        <f t="shared" ca="1" si="6"/>
        <v>0</v>
      </c>
      <c r="H13" s="23">
        <f t="shared" ca="1" si="7"/>
        <v>0</v>
      </c>
      <c r="I13" s="25"/>
      <c r="J13" s="14">
        <v>9</v>
      </c>
      <c r="K13" s="9">
        <f t="shared" ca="1" si="9"/>
        <v>0</v>
      </c>
      <c r="L13" s="24">
        <f t="shared" si="12"/>
        <v>9.765625E-2</v>
      </c>
      <c r="M13" s="9">
        <f t="shared" ca="1" si="10"/>
        <v>0</v>
      </c>
      <c r="N13" s="65">
        <f>$N$2-SUM(L$5:$L12)</f>
        <v>50.1953125</v>
      </c>
      <c r="P13" s="37">
        <v>10</v>
      </c>
      <c r="Q13" s="38">
        <v>0</v>
      </c>
      <c r="R13" s="39">
        <v>0</v>
      </c>
      <c r="S13" s="34">
        <f t="shared" si="0"/>
        <v>0</v>
      </c>
      <c r="T13" s="35">
        <v>0</v>
      </c>
      <c r="U13" s="35">
        <f t="shared" si="11"/>
        <v>4.8828125E-2</v>
      </c>
      <c r="V13" s="35">
        <f>100-SUM(U$4:U13)</f>
        <v>50.048828125</v>
      </c>
      <c r="W13" s="37">
        <v>10</v>
      </c>
      <c r="X13" s="36" t="s">
        <v>8</v>
      </c>
    </row>
    <row r="14" spans="1:25">
      <c r="A14" s="25" t="str">
        <f t="shared" ca="1" si="5"/>
        <v>H</v>
      </c>
      <c r="B14" s="17">
        <f t="shared" ca="1" si="1"/>
        <v>1</v>
      </c>
      <c r="C14" s="17" t="str">
        <f t="shared" ca="1" si="2"/>
        <v/>
      </c>
      <c r="D14" s="1">
        <f t="shared" ca="1" si="3"/>
        <v>2</v>
      </c>
      <c r="E14" s="3">
        <f t="shared" ca="1" si="4"/>
        <v>0</v>
      </c>
      <c r="F14" s="10">
        <f t="shared" ca="1" si="8"/>
        <v>0</v>
      </c>
      <c r="G14" s="10">
        <f t="shared" ca="1" si="6"/>
        <v>0</v>
      </c>
      <c r="H14" s="23">
        <f t="shared" ca="1" si="7"/>
        <v>0</v>
      </c>
      <c r="I14" s="25"/>
      <c r="J14" s="14">
        <v>10</v>
      </c>
      <c r="K14" s="9">
        <f t="shared" ca="1" si="9"/>
        <v>0</v>
      </c>
      <c r="L14" s="24">
        <f t="shared" si="12"/>
        <v>4.8828125E-2</v>
      </c>
      <c r="M14" s="9">
        <f t="shared" ca="1" si="10"/>
        <v>0</v>
      </c>
      <c r="N14" s="65">
        <f>$N$2-SUM(L$5:$L13)</f>
        <v>50.09765625</v>
      </c>
      <c r="P14" s="37">
        <v>11</v>
      </c>
      <c r="Q14" s="38">
        <v>0</v>
      </c>
      <c r="R14" s="39">
        <v>0</v>
      </c>
      <c r="S14" s="34">
        <f t="shared" si="0"/>
        <v>0</v>
      </c>
      <c r="T14" s="35">
        <v>0</v>
      </c>
      <c r="U14" s="35">
        <f t="shared" si="11"/>
        <v>2.44140625E-2</v>
      </c>
      <c r="V14" s="35">
        <f>100-SUM(U$4:U14)</f>
        <v>50.0244140625</v>
      </c>
      <c r="W14" s="37">
        <v>11</v>
      </c>
      <c r="X14" s="36" t="s">
        <v>9</v>
      </c>
    </row>
    <row r="15" spans="1:25">
      <c r="A15" s="25" t="str">
        <f t="shared" ca="1" si="5"/>
        <v>H</v>
      </c>
      <c r="B15" s="17">
        <f t="shared" ca="1" si="1"/>
        <v>1</v>
      </c>
      <c r="C15" s="17" t="str">
        <f t="shared" ca="1" si="2"/>
        <v/>
      </c>
      <c r="D15" s="1">
        <f t="shared" ca="1" si="3"/>
        <v>3</v>
      </c>
      <c r="E15" s="3">
        <f t="shared" ca="1" si="4"/>
        <v>0</v>
      </c>
      <c r="F15" s="10">
        <f t="shared" ca="1" si="8"/>
        <v>3</v>
      </c>
      <c r="G15" s="10">
        <f t="shared" ca="1" si="6"/>
        <v>0</v>
      </c>
      <c r="H15" s="23">
        <f t="shared" ca="1" si="7"/>
        <v>3</v>
      </c>
      <c r="I15" s="25"/>
      <c r="J15" s="14">
        <v>11</v>
      </c>
      <c r="K15" s="9">
        <f t="shared" ca="1" si="9"/>
        <v>0</v>
      </c>
      <c r="L15" s="24">
        <f t="shared" si="12"/>
        <v>2.44140625E-2</v>
      </c>
      <c r="M15" s="9">
        <f t="shared" ca="1" si="10"/>
        <v>0</v>
      </c>
      <c r="N15" s="65">
        <f>$N$2-SUM(L$5:$L14)</f>
        <v>50.048828125</v>
      </c>
      <c r="P15" s="37">
        <v>12</v>
      </c>
      <c r="Q15" s="38">
        <v>0</v>
      </c>
      <c r="R15" s="39">
        <v>0</v>
      </c>
      <c r="S15" s="34">
        <f t="shared" si="0"/>
        <v>0</v>
      </c>
      <c r="T15" s="35">
        <v>0</v>
      </c>
      <c r="U15" s="35">
        <f t="shared" si="11"/>
        <v>1.220703125E-2</v>
      </c>
      <c r="V15" s="35">
        <f>100-SUM(U$4:U15)</f>
        <v>50.01220703125</v>
      </c>
      <c r="W15" s="37">
        <v>12</v>
      </c>
      <c r="X15" s="36" t="s">
        <v>11</v>
      </c>
    </row>
    <row r="16" spans="1:25">
      <c r="A16" s="25" t="str">
        <f t="shared" ca="1" si="5"/>
        <v>T</v>
      </c>
      <c r="B16" s="17" t="str">
        <f t="shared" ca="1" si="1"/>
        <v/>
      </c>
      <c r="C16" s="17">
        <f t="shared" ca="1" si="2"/>
        <v>1</v>
      </c>
      <c r="D16" s="1">
        <f t="shared" ca="1" si="3"/>
        <v>0</v>
      </c>
      <c r="E16" s="3">
        <f t="shared" ca="1" si="4"/>
        <v>1</v>
      </c>
      <c r="F16" s="10">
        <f t="shared" ca="1" si="8"/>
        <v>0</v>
      </c>
      <c r="G16" s="10">
        <f t="shared" ca="1" si="6"/>
        <v>1</v>
      </c>
      <c r="H16" s="23">
        <f t="shared" ca="1" si="7"/>
        <v>1</v>
      </c>
      <c r="I16" s="25"/>
      <c r="J16" s="14">
        <v>12</v>
      </c>
      <c r="K16" s="9">
        <f t="shared" ca="1" si="9"/>
        <v>0</v>
      </c>
      <c r="L16" s="24">
        <f t="shared" si="12"/>
        <v>1.220703125E-2</v>
      </c>
      <c r="M16" s="9">
        <f t="shared" ca="1" si="10"/>
        <v>0</v>
      </c>
      <c r="N16" s="65">
        <f>$N$2-SUM(L$5:$L15)</f>
        <v>50.0244140625</v>
      </c>
      <c r="P16" s="37">
        <v>13</v>
      </c>
      <c r="Q16" s="38">
        <v>0</v>
      </c>
      <c r="R16" s="39">
        <v>0</v>
      </c>
      <c r="S16" s="34">
        <f t="shared" si="0"/>
        <v>0</v>
      </c>
      <c r="T16" s="35">
        <v>0</v>
      </c>
      <c r="U16" s="35">
        <f t="shared" si="11"/>
        <v>6.103515625E-3</v>
      </c>
      <c r="V16" s="35">
        <f>100-SUM(U$4:U16)</f>
        <v>50.006103515625</v>
      </c>
      <c r="W16" s="37">
        <v>13</v>
      </c>
      <c r="X16" s="36" t="s">
        <v>8</v>
      </c>
    </row>
    <row r="17" spans="1:51">
      <c r="A17" s="25" t="str">
        <f t="shared" ca="1" si="5"/>
        <v>H</v>
      </c>
      <c r="B17" s="17">
        <f t="shared" ca="1" si="1"/>
        <v>1</v>
      </c>
      <c r="C17" s="17" t="str">
        <f t="shared" ca="1" si="2"/>
        <v/>
      </c>
      <c r="D17" s="1">
        <f t="shared" ca="1" si="3"/>
        <v>1</v>
      </c>
      <c r="E17" s="3">
        <f t="shared" ca="1" si="4"/>
        <v>0</v>
      </c>
      <c r="F17" s="10">
        <f t="shared" ca="1" si="8"/>
        <v>1</v>
      </c>
      <c r="G17" s="10">
        <f t="shared" ca="1" si="6"/>
        <v>0</v>
      </c>
      <c r="H17" s="23">
        <f t="shared" ca="1" si="7"/>
        <v>1</v>
      </c>
      <c r="I17" s="25"/>
      <c r="J17" s="14">
        <v>13</v>
      </c>
      <c r="K17" s="9">
        <f t="shared" ca="1" si="9"/>
        <v>0</v>
      </c>
      <c r="L17" s="24">
        <f t="shared" si="12"/>
        <v>6.103515625E-3</v>
      </c>
      <c r="M17" s="9">
        <f t="shared" ca="1" si="10"/>
        <v>0</v>
      </c>
      <c r="N17" s="65">
        <f>$N$2-SUM(L$5:$L16)</f>
        <v>50.01220703125</v>
      </c>
      <c r="P17" s="37">
        <v>14</v>
      </c>
      <c r="Q17" s="38">
        <v>0</v>
      </c>
      <c r="R17" s="39">
        <v>0</v>
      </c>
      <c r="S17" s="34">
        <f t="shared" si="0"/>
        <v>0</v>
      </c>
      <c r="T17" s="35">
        <v>0</v>
      </c>
      <c r="U17" s="35">
        <f t="shared" si="11"/>
        <v>3.0517578125E-3</v>
      </c>
      <c r="V17" s="35">
        <f>100-SUM(U$4:U17)</f>
        <v>50.0030517578125</v>
      </c>
      <c r="W17" s="37">
        <v>14</v>
      </c>
      <c r="X17" s="36" t="s">
        <v>9</v>
      </c>
    </row>
    <row r="18" spans="1:51">
      <c r="A18" s="25" t="str">
        <f t="shared" ca="1" si="5"/>
        <v>T</v>
      </c>
      <c r="B18" s="17" t="str">
        <f t="shared" ca="1" si="1"/>
        <v/>
      </c>
      <c r="C18" s="17">
        <f t="shared" ca="1" si="2"/>
        <v>1</v>
      </c>
      <c r="D18" s="1">
        <f t="shared" ca="1" si="3"/>
        <v>0</v>
      </c>
      <c r="E18" s="3">
        <f t="shared" ca="1" si="4"/>
        <v>1</v>
      </c>
      <c r="F18" s="10">
        <f t="shared" ca="1" si="8"/>
        <v>0</v>
      </c>
      <c r="G18" s="10">
        <f t="shared" ca="1" si="6"/>
        <v>1</v>
      </c>
      <c r="H18" s="23">
        <f t="shared" ca="1" si="7"/>
        <v>1</v>
      </c>
      <c r="I18" s="25"/>
      <c r="J18" s="14">
        <v>14</v>
      </c>
      <c r="K18" s="9">
        <f t="shared" ca="1" si="9"/>
        <v>0</v>
      </c>
      <c r="L18" s="24">
        <f t="shared" si="12"/>
        <v>3.0517578125E-3</v>
      </c>
      <c r="M18" s="9">
        <f t="shared" ca="1" si="10"/>
        <v>0</v>
      </c>
      <c r="N18" s="65">
        <f>$N$2-SUM(L$5:$L17)</f>
        <v>50.006103515625</v>
      </c>
      <c r="P18" s="37">
        <v>15</v>
      </c>
      <c r="Q18" s="38">
        <v>0</v>
      </c>
      <c r="R18" s="39">
        <v>0</v>
      </c>
      <c r="S18" s="34">
        <f t="shared" si="0"/>
        <v>0</v>
      </c>
      <c r="T18" s="35">
        <v>0</v>
      </c>
      <c r="U18" s="35">
        <f t="shared" si="11"/>
        <v>1.52587890625E-3</v>
      </c>
      <c r="V18" s="35">
        <f>100-SUM(U$4:U18)</f>
        <v>50.00152587890625</v>
      </c>
      <c r="W18" s="37">
        <v>15</v>
      </c>
      <c r="X18" s="36" t="s">
        <v>11</v>
      </c>
    </row>
    <row r="19" spans="1:51">
      <c r="A19" s="25" t="str">
        <f t="shared" ca="1" si="5"/>
        <v>H</v>
      </c>
      <c r="B19" s="17">
        <f t="shared" ca="1" si="1"/>
        <v>1</v>
      </c>
      <c r="C19" s="17" t="str">
        <f t="shared" ca="1" si="2"/>
        <v/>
      </c>
      <c r="D19" s="1">
        <f t="shared" ca="1" si="3"/>
        <v>1</v>
      </c>
      <c r="E19" s="3">
        <f t="shared" ca="1" si="4"/>
        <v>0</v>
      </c>
      <c r="F19" s="10">
        <f t="shared" ca="1" si="8"/>
        <v>1</v>
      </c>
      <c r="G19" s="10">
        <f t="shared" ca="1" si="6"/>
        <v>0</v>
      </c>
      <c r="H19" s="23">
        <f t="shared" ca="1" si="7"/>
        <v>1</v>
      </c>
      <c r="I19" s="25"/>
      <c r="J19" s="14">
        <v>15</v>
      </c>
      <c r="K19" s="9">
        <f t="shared" ca="1" si="9"/>
        <v>0</v>
      </c>
      <c r="L19" s="24">
        <f t="shared" si="12"/>
        <v>1.52587890625E-3</v>
      </c>
      <c r="M19" s="9">
        <f t="shared" ca="1" si="10"/>
        <v>0</v>
      </c>
      <c r="N19" s="65">
        <f>$N$2-SUM(L$5:$L18)</f>
        <v>50.0030517578125</v>
      </c>
    </row>
    <row r="20" spans="1:51">
      <c r="A20" s="25" t="str">
        <f t="shared" ca="1" si="5"/>
        <v>T</v>
      </c>
      <c r="B20" s="17" t="str">
        <f t="shared" ca="1" si="1"/>
        <v/>
      </c>
      <c r="C20" s="17">
        <f t="shared" ca="1" si="2"/>
        <v>1</v>
      </c>
      <c r="D20" s="1">
        <f t="shared" ca="1" si="3"/>
        <v>0</v>
      </c>
      <c r="E20" s="3">
        <f t="shared" ca="1" si="4"/>
        <v>1</v>
      </c>
      <c r="F20" s="10">
        <f t="shared" ca="1" si="8"/>
        <v>0</v>
      </c>
      <c r="G20" s="10">
        <f t="shared" ca="1" si="6"/>
        <v>1</v>
      </c>
      <c r="H20" s="23">
        <f t="shared" ca="1" si="7"/>
        <v>1</v>
      </c>
      <c r="I20" s="25"/>
      <c r="J20" s="25"/>
    </row>
    <row r="21" spans="1:51">
      <c r="A21" s="25" t="str">
        <f t="shared" ca="1" si="5"/>
        <v>H</v>
      </c>
      <c r="B21" s="17">
        <f t="shared" ca="1" si="1"/>
        <v>1</v>
      </c>
      <c r="C21" s="17" t="str">
        <f t="shared" ca="1" si="2"/>
        <v/>
      </c>
      <c r="D21" s="1">
        <f t="shared" ca="1" si="3"/>
        <v>1</v>
      </c>
      <c r="E21" s="3">
        <f t="shared" ca="1" si="4"/>
        <v>0</v>
      </c>
      <c r="F21" s="10">
        <f t="shared" ca="1" si="8"/>
        <v>0</v>
      </c>
      <c r="G21" s="10">
        <f t="shared" ca="1" si="6"/>
        <v>0</v>
      </c>
      <c r="H21" s="23">
        <f t="shared" ca="1" si="7"/>
        <v>0</v>
      </c>
      <c r="I21" s="25"/>
      <c r="J21" s="25"/>
      <c r="K21" t="s">
        <v>13</v>
      </c>
    </row>
    <row r="22" spans="1:51" ht="26" customHeight="1">
      <c r="A22" s="25" t="str">
        <f t="shared" ca="1" si="5"/>
        <v>H</v>
      </c>
      <c r="B22" s="17">
        <f t="shared" ca="1" si="1"/>
        <v>1</v>
      </c>
      <c r="C22" s="17" t="str">
        <f t="shared" ca="1" si="2"/>
        <v/>
      </c>
      <c r="D22" s="1">
        <f t="shared" ca="1" si="3"/>
        <v>2</v>
      </c>
      <c r="E22" s="3">
        <f t="shared" ca="1" si="4"/>
        <v>0</v>
      </c>
      <c r="F22" s="10">
        <f t="shared" ca="1" si="8"/>
        <v>0</v>
      </c>
      <c r="G22" s="10">
        <f t="shared" ca="1" si="6"/>
        <v>0</v>
      </c>
      <c r="H22" s="23">
        <f t="shared" ca="1" si="7"/>
        <v>0</v>
      </c>
      <c r="I22" s="25"/>
      <c r="J22" s="25"/>
      <c r="M22" t="s">
        <v>7</v>
      </c>
      <c r="P22" s="50" t="s">
        <v>4</v>
      </c>
      <c r="Q22" s="12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12">
        <v>7</v>
      </c>
      <c r="X22" s="12">
        <v>8</v>
      </c>
      <c r="Y22" s="12">
        <v>9</v>
      </c>
      <c r="Z22" s="12">
        <v>10</v>
      </c>
      <c r="AA22" s="12">
        <v>11</v>
      </c>
      <c r="AB22" s="12">
        <v>12</v>
      </c>
      <c r="AC22" s="12">
        <v>13</v>
      </c>
      <c r="AD22" s="12">
        <v>14</v>
      </c>
      <c r="AE22" s="12">
        <v>15</v>
      </c>
      <c r="AF22" s="12">
        <v>16</v>
      </c>
      <c r="AG22" s="12">
        <v>17</v>
      </c>
      <c r="AH22" s="12">
        <v>18</v>
      </c>
      <c r="AI22" s="12">
        <v>19</v>
      </c>
      <c r="AJ22" s="12">
        <v>20</v>
      </c>
      <c r="AK22" s="12">
        <v>21</v>
      </c>
      <c r="AL22" s="12">
        <v>22</v>
      </c>
      <c r="AM22" s="12">
        <v>23</v>
      </c>
      <c r="AN22" s="12">
        <v>24</v>
      </c>
      <c r="AO22" s="12">
        <v>25</v>
      </c>
      <c r="AP22" s="12">
        <v>26</v>
      </c>
      <c r="AQ22" s="12">
        <v>27</v>
      </c>
      <c r="AR22" s="12">
        <v>28</v>
      </c>
      <c r="AS22" s="12">
        <v>29</v>
      </c>
      <c r="AT22" s="12">
        <v>30</v>
      </c>
      <c r="AU22" s="26" t="s">
        <v>15</v>
      </c>
      <c r="AV22" s="26" t="s">
        <v>16</v>
      </c>
      <c r="AW22" s="53" t="s">
        <v>4</v>
      </c>
      <c r="AX22" s="56"/>
      <c r="AY22" s="57">
        <v>100</v>
      </c>
    </row>
    <row r="23" spans="1:51">
      <c r="A23" s="25" t="str">
        <f t="shared" ca="1" si="5"/>
        <v>H</v>
      </c>
      <c r="B23" s="17">
        <f t="shared" ca="1" si="1"/>
        <v>1</v>
      </c>
      <c r="C23" s="17" t="str">
        <f t="shared" ca="1" si="2"/>
        <v/>
      </c>
      <c r="D23" s="1">
        <f t="shared" ca="1" si="3"/>
        <v>3</v>
      </c>
      <c r="E23" s="3">
        <f t="shared" ca="1" si="4"/>
        <v>0</v>
      </c>
      <c r="F23" s="10">
        <f t="shared" ca="1" si="8"/>
        <v>3</v>
      </c>
      <c r="G23" s="10">
        <f t="shared" ca="1" si="6"/>
        <v>0</v>
      </c>
      <c r="H23" s="23">
        <f t="shared" ca="1" si="7"/>
        <v>3</v>
      </c>
      <c r="I23" s="25"/>
      <c r="J23" s="25"/>
      <c r="P23" s="51" t="s">
        <v>0</v>
      </c>
      <c r="Q23" s="32">
        <v>47</v>
      </c>
      <c r="R23" s="32">
        <v>44</v>
      </c>
      <c r="S23" s="39">
        <v>51</v>
      </c>
      <c r="T23" s="39">
        <v>56</v>
      </c>
      <c r="U23" s="39">
        <v>51</v>
      </c>
      <c r="V23" s="39">
        <v>50</v>
      </c>
      <c r="W23" s="39">
        <v>40</v>
      </c>
      <c r="X23" s="39">
        <v>60</v>
      </c>
      <c r="Y23" s="39">
        <v>49</v>
      </c>
      <c r="Z23" s="39">
        <v>49</v>
      </c>
      <c r="AA23" s="39">
        <v>51</v>
      </c>
      <c r="AB23" s="39">
        <v>44</v>
      </c>
      <c r="AC23" s="39">
        <v>49</v>
      </c>
      <c r="AD23" s="39">
        <v>43</v>
      </c>
      <c r="AE23" s="39">
        <v>54</v>
      </c>
      <c r="AF23" s="39">
        <v>55</v>
      </c>
      <c r="AG23" s="39">
        <v>53</v>
      </c>
      <c r="AH23" s="39">
        <v>49</v>
      </c>
      <c r="AI23" s="39">
        <v>55</v>
      </c>
      <c r="AJ23" s="39">
        <v>47</v>
      </c>
      <c r="AK23" s="39">
        <v>51</v>
      </c>
      <c r="AL23" s="39">
        <v>43</v>
      </c>
      <c r="AM23" s="39">
        <v>56</v>
      </c>
      <c r="AN23" s="39">
        <v>54</v>
      </c>
      <c r="AO23" s="39">
        <v>47</v>
      </c>
      <c r="AP23" s="39">
        <v>54</v>
      </c>
      <c r="AQ23" s="39">
        <v>50</v>
      </c>
      <c r="AR23" s="39">
        <v>57</v>
      </c>
      <c r="AS23" s="39">
        <v>46</v>
      </c>
      <c r="AT23" s="39">
        <v>47</v>
      </c>
      <c r="AU23" s="39">
        <f>AVERAGE(Q23:AS23)</f>
        <v>50.172413793103445</v>
      </c>
      <c r="AV23" s="42">
        <v>50</v>
      </c>
      <c r="AW23" s="54" t="s">
        <v>0</v>
      </c>
      <c r="AX23" s="58"/>
      <c r="AY23" s="57"/>
    </row>
    <row r="24" spans="1:51">
      <c r="A24" s="25" t="str">
        <f t="shared" ca="1" si="5"/>
        <v>T</v>
      </c>
      <c r="B24" s="17" t="str">
        <f t="shared" ca="1" si="1"/>
        <v/>
      </c>
      <c r="C24" s="17">
        <f t="shared" ca="1" si="2"/>
        <v>1</v>
      </c>
      <c r="D24" s="1">
        <f t="shared" ca="1" si="3"/>
        <v>0</v>
      </c>
      <c r="E24" s="3">
        <f t="shared" ca="1" si="4"/>
        <v>1</v>
      </c>
      <c r="F24" s="10">
        <f t="shared" ca="1" si="8"/>
        <v>0</v>
      </c>
      <c r="G24" s="10">
        <f t="shared" ca="1" si="6"/>
        <v>0</v>
      </c>
      <c r="H24" s="23">
        <f t="shared" ca="1" si="7"/>
        <v>0</v>
      </c>
      <c r="I24" s="25"/>
      <c r="J24" s="25"/>
      <c r="L24" s="7" t="str">
        <f ca="1">I24&amp; " " &amp; H14</f>
        <v xml:space="preserve"> 0</v>
      </c>
      <c r="M24" t="str">
        <f>"P22"&amp;"R22"</f>
        <v>P22R22</v>
      </c>
      <c r="P24" s="51" t="s">
        <v>1</v>
      </c>
      <c r="Q24" s="32">
        <v>43</v>
      </c>
      <c r="R24" s="32">
        <v>56</v>
      </c>
      <c r="S24" s="39">
        <v>49</v>
      </c>
      <c r="T24" s="39">
        <v>44</v>
      </c>
      <c r="U24" s="39">
        <v>49</v>
      </c>
      <c r="V24" s="39">
        <v>50</v>
      </c>
      <c r="W24" s="39">
        <v>60</v>
      </c>
      <c r="X24" s="39">
        <v>40</v>
      </c>
      <c r="Y24" s="39">
        <v>51</v>
      </c>
      <c r="Z24" s="39">
        <v>51</v>
      </c>
      <c r="AA24" s="39">
        <v>49</v>
      </c>
      <c r="AB24" s="39">
        <v>56</v>
      </c>
      <c r="AC24" s="39">
        <v>51</v>
      </c>
      <c r="AD24" s="39">
        <v>57</v>
      </c>
      <c r="AE24" s="39">
        <v>46</v>
      </c>
      <c r="AF24" s="39">
        <v>45</v>
      </c>
      <c r="AG24" s="39">
        <v>47</v>
      </c>
      <c r="AH24" s="39">
        <v>51</v>
      </c>
      <c r="AI24" s="39">
        <v>45</v>
      </c>
      <c r="AJ24" s="39">
        <v>53</v>
      </c>
      <c r="AK24" s="39">
        <v>49</v>
      </c>
      <c r="AL24" s="39">
        <v>57</v>
      </c>
      <c r="AM24" s="39">
        <v>44</v>
      </c>
      <c r="AN24" s="39">
        <v>46</v>
      </c>
      <c r="AO24" s="39">
        <v>53</v>
      </c>
      <c r="AP24" s="39">
        <v>46</v>
      </c>
      <c r="AQ24" s="39">
        <v>50</v>
      </c>
      <c r="AR24" s="39">
        <v>43</v>
      </c>
      <c r="AS24" s="39">
        <v>54</v>
      </c>
      <c r="AT24" s="39">
        <v>53</v>
      </c>
      <c r="AU24" s="39">
        <f t="shared" ref="AU24:AU39" si="13">AVERAGE(Q24:AS24)</f>
        <v>49.482758620689658</v>
      </c>
      <c r="AV24" s="42">
        <v>50</v>
      </c>
      <c r="AW24" s="54" t="s">
        <v>1</v>
      </c>
      <c r="AX24" s="58"/>
      <c r="AY24" s="57"/>
    </row>
    <row r="25" spans="1:51">
      <c r="A25" s="25" t="str">
        <f t="shared" ca="1" si="5"/>
        <v>T</v>
      </c>
      <c r="B25" s="17" t="str">
        <f t="shared" ca="1" si="1"/>
        <v/>
      </c>
      <c r="C25" s="17">
        <f t="shared" ca="1" si="2"/>
        <v>1</v>
      </c>
      <c r="D25" s="1">
        <f t="shared" ca="1" si="3"/>
        <v>0</v>
      </c>
      <c r="E25" s="3">
        <f t="shared" ca="1" si="4"/>
        <v>2</v>
      </c>
      <c r="F25" s="10">
        <f t="shared" ca="1" si="8"/>
        <v>0</v>
      </c>
      <c r="G25" s="10">
        <f t="shared" ca="1" si="6"/>
        <v>0</v>
      </c>
      <c r="H25" s="23">
        <f t="shared" ca="1" si="7"/>
        <v>0</v>
      </c>
      <c r="I25" s="25"/>
      <c r="J25" s="25"/>
      <c r="M25" t="str">
        <f>M22 &amp; " " &amp; N22</f>
        <v xml:space="preserve">Hello </v>
      </c>
      <c r="P25" s="52">
        <v>1</v>
      </c>
      <c r="Q25" s="38">
        <v>28</v>
      </c>
      <c r="R25" s="38">
        <v>30</v>
      </c>
      <c r="S25" s="39">
        <v>13</v>
      </c>
      <c r="T25" s="39">
        <v>14</v>
      </c>
      <c r="U25" s="39">
        <v>22</v>
      </c>
      <c r="V25" s="39">
        <v>29</v>
      </c>
      <c r="W25" s="39">
        <v>17</v>
      </c>
      <c r="X25" s="39">
        <v>27</v>
      </c>
      <c r="Y25" s="39">
        <v>26</v>
      </c>
      <c r="Z25" s="39">
        <v>19</v>
      </c>
      <c r="AA25" s="39">
        <v>22</v>
      </c>
      <c r="AB25" s="39">
        <v>27</v>
      </c>
      <c r="AC25" s="39">
        <v>25</v>
      </c>
      <c r="AD25" s="39">
        <v>30</v>
      </c>
      <c r="AE25" s="39">
        <v>29</v>
      </c>
      <c r="AF25" s="39">
        <v>28</v>
      </c>
      <c r="AG25" s="39">
        <v>22</v>
      </c>
      <c r="AH25" s="39">
        <v>36</v>
      </c>
      <c r="AI25" s="39">
        <v>22</v>
      </c>
      <c r="AJ25" s="39">
        <v>34</v>
      </c>
      <c r="AK25" s="39">
        <v>37</v>
      </c>
      <c r="AL25" s="39">
        <v>22</v>
      </c>
      <c r="AM25" s="39">
        <v>29</v>
      </c>
      <c r="AN25" s="39">
        <v>19</v>
      </c>
      <c r="AO25" s="39">
        <v>33</v>
      </c>
      <c r="AP25" s="39">
        <v>30</v>
      </c>
      <c r="AQ25" s="39">
        <v>16</v>
      </c>
      <c r="AR25" s="39">
        <v>23</v>
      </c>
      <c r="AS25" s="39">
        <v>17</v>
      </c>
      <c r="AT25" s="39">
        <v>31</v>
      </c>
      <c r="AU25" s="39">
        <f t="shared" si="13"/>
        <v>25.03448275862069</v>
      </c>
      <c r="AV25" s="42">
        <v>25</v>
      </c>
      <c r="AW25" s="55">
        <v>1</v>
      </c>
      <c r="AX25" s="59"/>
      <c r="AY25" s="57"/>
    </row>
    <row r="26" spans="1:51">
      <c r="A26" s="25" t="str">
        <f t="shared" ca="1" si="5"/>
        <v>T</v>
      </c>
      <c r="B26" s="17" t="str">
        <f t="shared" ca="1" si="1"/>
        <v/>
      </c>
      <c r="C26" s="17">
        <f t="shared" ca="1" si="2"/>
        <v>1</v>
      </c>
      <c r="D26" s="1">
        <f t="shared" ca="1" si="3"/>
        <v>0</v>
      </c>
      <c r="E26" s="3">
        <f t="shared" ca="1" si="4"/>
        <v>3</v>
      </c>
      <c r="F26" s="10">
        <f t="shared" ca="1" si="8"/>
        <v>0</v>
      </c>
      <c r="G26" s="10">
        <f t="shared" ca="1" si="6"/>
        <v>3</v>
      </c>
      <c r="H26" s="23">
        <f t="shared" ca="1" si="7"/>
        <v>3</v>
      </c>
      <c r="I26" s="25"/>
      <c r="J26" s="25"/>
      <c r="P26" s="52">
        <v>2</v>
      </c>
      <c r="Q26" s="38">
        <v>12</v>
      </c>
      <c r="R26" s="38">
        <v>15</v>
      </c>
      <c r="S26" s="39">
        <v>17</v>
      </c>
      <c r="T26" s="39">
        <v>15</v>
      </c>
      <c r="U26" s="39">
        <v>13</v>
      </c>
      <c r="V26" s="39">
        <v>10</v>
      </c>
      <c r="W26" s="39">
        <v>18</v>
      </c>
      <c r="X26" s="39">
        <v>11</v>
      </c>
      <c r="Y26" s="39">
        <v>18</v>
      </c>
      <c r="Z26" s="39">
        <v>9</v>
      </c>
      <c r="AA26" s="39">
        <v>11</v>
      </c>
      <c r="AB26" s="39">
        <v>15</v>
      </c>
      <c r="AC26" s="39">
        <v>21</v>
      </c>
      <c r="AD26" s="39">
        <v>16</v>
      </c>
      <c r="AE26" s="39">
        <v>15</v>
      </c>
      <c r="AF26" s="39">
        <v>10</v>
      </c>
      <c r="AG26" s="39">
        <v>13</v>
      </c>
      <c r="AH26" s="39">
        <v>11</v>
      </c>
      <c r="AI26" s="39">
        <v>15</v>
      </c>
      <c r="AJ26" s="39">
        <v>17</v>
      </c>
      <c r="AK26" s="39">
        <v>16</v>
      </c>
      <c r="AL26" s="39">
        <v>13</v>
      </c>
      <c r="AM26" s="39">
        <v>10</v>
      </c>
      <c r="AN26" s="39">
        <v>10</v>
      </c>
      <c r="AO26" s="39">
        <v>11</v>
      </c>
      <c r="AP26" s="39">
        <v>17</v>
      </c>
      <c r="AQ26" s="39">
        <v>10</v>
      </c>
      <c r="AR26" s="39">
        <v>14</v>
      </c>
      <c r="AS26" s="39">
        <v>15</v>
      </c>
      <c r="AT26" s="39">
        <v>9</v>
      </c>
      <c r="AU26" s="39">
        <f t="shared" si="13"/>
        <v>13.724137931034482</v>
      </c>
      <c r="AV26" s="42">
        <f>AV25/2</f>
        <v>12.5</v>
      </c>
      <c r="AW26" s="55">
        <v>2</v>
      </c>
      <c r="AX26" s="60">
        <f>$AY$22-SUM(AV$25:$AV25)</f>
        <v>75</v>
      </c>
      <c r="AY26" s="60">
        <f>$AY$22-SUM($AU$25:AU25)</f>
        <v>74.965517241379303</v>
      </c>
    </row>
    <row r="27" spans="1:51">
      <c r="A27" s="25" t="str">
        <f t="shared" ca="1" si="5"/>
        <v>H</v>
      </c>
      <c r="B27" s="17">
        <f t="shared" ca="1" si="1"/>
        <v>1</v>
      </c>
      <c r="C27" s="17" t="str">
        <f t="shared" ca="1" si="2"/>
        <v/>
      </c>
      <c r="D27" s="1">
        <f t="shared" ca="1" si="3"/>
        <v>1</v>
      </c>
      <c r="E27" s="3">
        <f t="shared" ca="1" si="4"/>
        <v>0</v>
      </c>
      <c r="F27" s="10">
        <f t="shared" ca="1" si="8"/>
        <v>0</v>
      </c>
      <c r="G27" s="10">
        <f t="shared" ca="1" si="6"/>
        <v>0</v>
      </c>
      <c r="H27" s="23">
        <f t="shared" ca="1" si="7"/>
        <v>0</v>
      </c>
      <c r="I27" s="25"/>
      <c r="J27" s="25"/>
      <c r="P27" s="52">
        <v>3</v>
      </c>
      <c r="Q27" s="38">
        <v>6</v>
      </c>
      <c r="R27" s="38">
        <v>5</v>
      </c>
      <c r="S27" s="39">
        <v>8</v>
      </c>
      <c r="T27" s="39">
        <v>5</v>
      </c>
      <c r="U27" s="39">
        <v>8</v>
      </c>
      <c r="V27" s="39">
        <v>9</v>
      </c>
      <c r="W27" s="39">
        <v>7</v>
      </c>
      <c r="X27" s="39">
        <v>2</v>
      </c>
      <c r="Y27" s="39">
        <v>10</v>
      </c>
      <c r="Z27" s="39">
        <v>4</v>
      </c>
      <c r="AA27" s="39">
        <v>4</v>
      </c>
      <c r="AB27" s="39">
        <v>3</v>
      </c>
      <c r="AC27" s="39">
        <v>5</v>
      </c>
      <c r="AD27" s="39">
        <v>7</v>
      </c>
      <c r="AE27" s="39">
        <v>6</v>
      </c>
      <c r="AF27" s="39">
        <v>7</v>
      </c>
      <c r="AG27" s="39">
        <v>7</v>
      </c>
      <c r="AH27" s="39">
        <v>6</v>
      </c>
      <c r="AI27" s="39">
        <v>9</v>
      </c>
      <c r="AJ27" s="39">
        <v>4</v>
      </c>
      <c r="AK27" s="39">
        <v>7</v>
      </c>
      <c r="AL27" s="39">
        <v>4</v>
      </c>
      <c r="AM27" s="39">
        <v>7</v>
      </c>
      <c r="AN27" s="39">
        <v>7</v>
      </c>
      <c r="AO27" s="39">
        <v>6</v>
      </c>
      <c r="AP27" s="39">
        <v>4</v>
      </c>
      <c r="AQ27" s="39">
        <v>3</v>
      </c>
      <c r="AR27" s="39">
        <v>4</v>
      </c>
      <c r="AS27" s="39">
        <v>4</v>
      </c>
      <c r="AT27" s="39">
        <v>6</v>
      </c>
      <c r="AU27" s="39">
        <f t="shared" si="13"/>
        <v>5.7931034482758621</v>
      </c>
      <c r="AV27" s="42">
        <f t="shared" ref="AV27:AV39" si="14">AV26/2</f>
        <v>6.25</v>
      </c>
      <c r="AW27" s="55">
        <v>3</v>
      </c>
      <c r="AX27" s="60">
        <f>$AY$22-SUM(AV$25:$AV26)</f>
        <v>62.5</v>
      </c>
      <c r="AY27" s="60">
        <f>$AY$22-SUM($AU$25:AU26)</f>
        <v>61.241379310344826</v>
      </c>
    </row>
    <row r="28" spans="1:51">
      <c r="A28" s="25" t="str">
        <f t="shared" ca="1" si="5"/>
        <v>H</v>
      </c>
      <c r="B28" s="17">
        <f t="shared" ca="1" si="1"/>
        <v>1</v>
      </c>
      <c r="C28" s="17" t="str">
        <f t="shared" ca="1" si="2"/>
        <v/>
      </c>
      <c r="D28" s="1">
        <f t="shared" ca="1" si="3"/>
        <v>2</v>
      </c>
      <c r="E28" s="3">
        <f t="shared" ca="1" si="4"/>
        <v>0</v>
      </c>
      <c r="F28" s="10">
        <f t="shared" ca="1" si="8"/>
        <v>2</v>
      </c>
      <c r="G28" s="10">
        <f t="shared" ca="1" si="6"/>
        <v>0</v>
      </c>
      <c r="H28" s="23">
        <f t="shared" ca="1" si="7"/>
        <v>2</v>
      </c>
      <c r="I28" s="25"/>
      <c r="J28" s="25"/>
      <c r="L28" s="43">
        <f>1/32</f>
        <v>3.125E-2</v>
      </c>
      <c r="P28" s="52">
        <v>4</v>
      </c>
      <c r="Q28" s="38">
        <v>5</v>
      </c>
      <c r="R28" s="38">
        <v>2</v>
      </c>
      <c r="S28" s="39">
        <v>3</v>
      </c>
      <c r="T28" s="39">
        <v>3</v>
      </c>
      <c r="U28" s="39">
        <v>4</v>
      </c>
      <c r="V28" s="39">
        <v>0</v>
      </c>
      <c r="W28" s="39">
        <v>1</v>
      </c>
      <c r="X28" s="39">
        <v>1</v>
      </c>
      <c r="Y28" s="39">
        <v>2</v>
      </c>
      <c r="Z28" s="39">
        <v>9</v>
      </c>
      <c r="AA28" s="39">
        <v>0</v>
      </c>
      <c r="AB28" s="39">
        <v>2</v>
      </c>
      <c r="AC28" s="39">
        <v>2</v>
      </c>
      <c r="AD28" s="39">
        <v>2</v>
      </c>
      <c r="AE28" s="39">
        <v>3</v>
      </c>
      <c r="AF28" s="39">
        <v>4</v>
      </c>
      <c r="AG28" s="39">
        <v>5</v>
      </c>
      <c r="AH28" s="39">
        <v>3</v>
      </c>
      <c r="AI28" s="39">
        <v>1</v>
      </c>
      <c r="AJ28" s="39">
        <v>2</v>
      </c>
      <c r="AK28" s="39">
        <v>1</v>
      </c>
      <c r="AL28" s="39">
        <v>3</v>
      </c>
      <c r="AM28" s="39">
        <v>2</v>
      </c>
      <c r="AN28" s="39">
        <v>5</v>
      </c>
      <c r="AO28" s="39">
        <v>3</v>
      </c>
      <c r="AP28" s="39">
        <v>4</v>
      </c>
      <c r="AQ28" s="39">
        <v>7</v>
      </c>
      <c r="AR28" s="39">
        <v>4</v>
      </c>
      <c r="AS28" s="39">
        <v>4</v>
      </c>
      <c r="AT28" s="39">
        <v>4</v>
      </c>
      <c r="AU28" s="39">
        <f t="shared" si="13"/>
        <v>3</v>
      </c>
      <c r="AV28" s="42">
        <f t="shared" si="14"/>
        <v>3.125</v>
      </c>
      <c r="AW28" s="55">
        <v>4</v>
      </c>
      <c r="AX28" s="60">
        <f>$AY$22-SUM(AV$25:$AV27)</f>
        <v>56.25</v>
      </c>
      <c r="AY28" s="60">
        <f>$AY$22-SUM($AU$25:AU27)</f>
        <v>55.448275862068961</v>
      </c>
    </row>
    <row r="29" spans="1:51">
      <c r="A29" s="25" t="str">
        <f t="shared" ca="1" si="5"/>
        <v>T</v>
      </c>
      <c r="B29" s="17" t="str">
        <f t="shared" ca="1" si="1"/>
        <v/>
      </c>
      <c r="C29" s="17">
        <f t="shared" ca="1" si="2"/>
        <v>1</v>
      </c>
      <c r="D29" s="1">
        <f t="shared" ca="1" si="3"/>
        <v>0</v>
      </c>
      <c r="E29" s="3">
        <f t="shared" ca="1" si="4"/>
        <v>1</v>
      </c>
      <c r="F29" s="10">
        <f t="shared" ca="1" si="8"/>
        <v>0</v>
      </c>
      <c r="G29" s="10">
        <f t="shared" ca="1" si="6"/>
        <v>1</v>
      </c>
      <c r="H29" s="23">
        <f t="shared" ca="1" si="7"/>
        <v>1</v>
      </c>
      <c r="I29" s="25"/>
      <c r="J29" s="25"/>
      <c r="P29" s="52">
        <v>5</v>
      </c>
      <c r="Q29" s="38">
        <v>2</v>
      </c>
      <c r="R29" s="38">
        <v>1</v>
      </c>
      <c r="S29" s="39">
        <v>2</v>
      </c>
      <c r="T29" s="39">
        <v>2</v>
      </c>
      <c r="U29" s="39">
        <v>1</v>
      </c>
      <c r="V29" s="39">
        <v>2</v>
      </c>
      <c r="W29" s="39">
        <v>2</v>
      </c>
      <c r="X29" s="39">
        <v>5</v>
      </c>
      <c r="Y29" s="39">
        <v>0</v>
      </c>
      <c r="Z29" s="39">
        <v>3</v>
      </c>
      <c r="AA29" s="39">
        <v>2</v>
      </c>
      <c r="AB29" s="39">
        <v>1</v>
      </c>
      <c r="AC29" s="39">
        <v>2</v>
      </c>
      <c r="AD29" s="39">
        <v>0</v>
      </c>
      <c r="AE29" s="39">
        <v>1</v>
      </c>
      <c r="AF29" s="39">
        <v>3</v>
      </c>
      <c r="AG29" s="39">
        <v>1</v>
      </c>
      <c r="AH29" s="39">
        <v>1</v>
      </c>
      <c r="AI29" s="39">
        <v>2</v>
      </c>
      <c r="AJ29" s="39">
        <v>1</v>
      </c>
      <c r="AK29" s="39">
        <v>0</v>
      </c>
      <c r="AL29" s="39">
        <v>0</v>
      </c>
      <c r="AM29" s="39">
        <v>2</v>
      </c>
      <c r="AN29" s="39">
        <v>1</v>
      </c>
      <c r="AO29" s="39">
        <v>3</v>
      </c>
      <c r="AP29" s="39">
        <v>0</v>
      </c>
      <c r="AQ29" s="39">
        <v>1</v>
      </c>
      <c r="AR29" s="39">
        <v>3</v>
      </c>
      <c r="AS29" s="39">
        <v>1</v>
      </c>
      <c r="AT29" s="39">
        <v>1</v>
      </c>
      <c r="AU29" s="39">
        <f t="shared" si="13"/>
        <v>1.5517241379310345</v>
      </c>
      <c r="AV29" s="42">
        <f t="shared" si="14"/>
        <v>1.5625</v>
      </c>
      <c r="AW29" s="55">
        <v>5</v>
      </c>
      <c r="AX29" s="60">
        <f>$AY$22-SUM(AV$25:$AV28)</f>
        <v>53.125</v>
      </c>
      <c r="AY29" s="60">
        <f>$AY$22-SUM($AU$25:AU28)</f>
        <v>52.448275862068961</v>
      </c>
    </row>
    <row r="30" spans="1:51">
      <c r="A30" s="25" t="str">
        <f t="shared" ca="1" si="5"/>
        <v>H</v>
      </c>
      <c r="B30" s="17">
        <f t="shared" ca="1" si="1"/>
        <v>1</v>
      </c>
      <c r="C30" s="17" t="str">
        <f t="shared" ca="1" si="2"/>
        <v/>
      </c>
      <c r="D30" s="1">
        <f t="shared" ca="1" si="3"/>
        <v>1</v>
      </c>
      <c r="E30" s="3">
        <f t="shared" ca="1" si="4"/>
        <v>0</v>
      </c>
      <c r="F30" s="10">
        <f t="shared" ca="1" si="8"/>
        <v>1</v>
      </c>
      <c r="G30" s="10">
        <f t="shared" ca="1" si="6"/>
        <v>0</v>
      </c>
      <c r="H30" s="23">
        <f t="shared" ca="1" si="7"/>
        <v>1</v>
      </c>
      <c r="I30" s="25"/>
      <c r="J30" s="25"/>
      <c r="P30" s="52">
        <v>6</v>
      </c>
      <c r="Q30" s="38">
        <v>0</v>
      </c>
      <c r="R30" s="38">
        <v>2</v>
      </c>
      <c r="S30" s="39">
        <v>0</v>
      </c>
      <c r="T30" s="39">
        <v>0</v>
      </c>
      <c r="U30" s="39">
        <v>0</v>
      </c>
      <c r="V30" s="39">
        <v>0</v>
      </c>
      <c r="W30" s="39">
        <v>2</v>
      </c>
      <c r="X30" s="39">
        <v>0</v>
      </c>
      <c r="Y30" s="39">
        <v>0</v>
      </c>
      <c r="Z30" s="39">
        <v>0</v>
      </c>
      <c r="AA30" s="39">
        <v>3</v>
      </c>
      <c r="AB30" s="39">
        <v>1</v>
      </c>
      <c r="AC30" s="39">
        <v>0</v>
      </c>
      <c r="AD30" s="39">
        <v>0</v>
      </c>
      <c r="AE30" s="39">
        <v>1</v>
      </c>
      <c r="AF30" s="39">
        <v>0</v>
      </c>
      <c r="AG30" s="39">
        <v>1</v>
      </c>
      <c r="AH30" s="39">
        <v>0</v>
      </c>
      <c r="AI30" s="39">
        <v>0</v>
      </c>
      <c r="AJ30" s="39">
        <v>0</v>
      </c>
      <c r="AK30" s="39">
        <v>1</v>
      </c>
      <c r="AL30" s="39">
        <v>1</v>
      </c>
      <c r="AM30" s="39">
        <v>2</v>
      </c>
      <c r="AN30" s="39">
        <v>1</v>
      </c>
      <c r="AO30" s="39">
        <v>0</v>
      </c>
      <c r="AP30" s="39">
        <v>0</v>
      </c>
      <c r="AQ30" s="39">
        <v>1</v>
      </c>
      <c r="AR30" s="39">
        <v>1</v>
      </c>
      <c r="AS30" s="39">
        <v>1</v>
      </c>
      <c r="AT30" s="39">
        <v>2</v>
      </c>
      <c r="AU30" s="39">
        <f t="shared" si="13"/>
        <v>0.62068965517241381</v>
      </c>
      <c r="AV30" s="42">
        <f t="shared" si="14"/>
        <v>0.78125</v>
      </c>
      <c r="AW30" s="55">
        <v>6</v>
      </c>
      <c r="AX30" s="60">
        <f>$AY$22-SUM(AV$25:$AV29)</f>
        <v>51.5625</v>
      </c>
      <c r="AY30" s="60">
        <f>$AY$22-SUM($AU$25:AU29)</f>
        <v>50.896551724137929</v>
      </c>
    </row>
    <row r="31" spans="1:51">
      <c r="A31" s="25" t="str">
        <f t="shared" ca="1" si="5"/>
        <v>T</v>
      </c>
      <c r="B31" s="17" t="str">
        <f t="shared" ca="1" si="1"/>
        <v/>
      </c>
      <c r="C31" s="17">
        <f t="shared" ca="1" si="2"/>
        <v>1</v>
      </c>
      <c r="D31" s="1">
        <f t="shared" ca="1" si="3"/>
        <v>0</v>
      </c>
      <c r="E31" s="3">
        <f t="shared" ca="1" si="4"/>
        <v>1</v>
      </c>
      <c r="F31" s="10">
        <f t="shared" ca="1" si="8"/>
        <v>0</v>
      </c>
      <c r="G31" s="10">
        <f t="shared" ca="1" si="6"/>
        <v>1</v>
      </c>
      <c r="H31" s="23">
        <f t="shared" ca="1" si="7"/>
        <v>1</v>
      </c>
      <c r="I31" s="25"/>
      <c r="J31" s="25"/>
      <c r="P31" s="52">
        <v>7</v>
      </c>
      <c r="Q31" s="38">
        <v>0</v>
      </c>
      <c r="R31" s="38">
        <v>0</v>
      </c>
      <c r="S31" s="39">
        <v>1</v>
      </c>
      <c r="T31" s="39">
        <v>0</v>
      </c>
      <c r="U31" s="39">
        <v>1</v>
      </c>
      <c r="V31" s="39">
        <v>2</v>
      </c>
      <c r="W31" s="39">
        <v>0</v>
      </c>
      <c r="X31" s="39">
        <v>0</v>
      </c>
      <c r="Y31" s="39">
        <v>0</v>
      </c>
      <c r="Z31" s="39">
        <v>0</v>
      </c>
      <c r="AA31" s="39">
        <v>1</v>
      </c>
      <c r="AB31" s="39">
        <v>1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1</v>
      </c>
      <c r="AI31" s="39">
        <v>1</v>
      </c>
      <c r="AJ31" s="39">
        <v>1</v>
      </c>
      <c r="AK31" s="39">
        <v>0</v>
      </c>
      <c r="AL31" s="39">
        <v>2</v>
      </c>
      <c r="AM31" s="39">
        <v>0</v>
      </c>
      <c r="AN31" s="39">
        <v>0</v>
      </c>
      <c r="AO31" s="39">
        <v>0</v>
      </c>
      <c r="AP31" s="39">
        <v>0</v>
      </c>
      <c r="AQ31" s="39">
        <v>1</v>
      </c>
      <c r="AR31" s="39">
        <v>0</v>
      </c>
      <c r="AS31" s="39">
        <v>2</v>
      </c>
      <c r="AT31" s="39">
        <v>0</v>
      </c>
      <c r="AU31" s="39">
        <f t="shared" si="13"/>
        <v>0.48275862068965519</v>
      </c>
      <c r="AV31" s="42">
        <f t="shared" si="14"/>
        <v>0.390625</v>
      </c>
      <c r="AW31" s="55">
        <v>7</v>
      </c>
      <c r="AX31" s="60">
        <f>$AY$22-SUM(AV$25:$AV30)</f>
        <v>50.78125</v>
      </c>
      <c r="AY31" s="60">
        <f>$AY$22-SUM($AU$25:AU30)</f>
        <v>50.275862068965516</v>
      </c>
    </row>
    <row r="32" spans="1:51">
      <c r="A32" s="25" t="str">
        <f t="shared" ca="1" si="5"/>
        <v>H</v>
      </c>
      <c r="B32" s="17">
        <f t="shared" ca="1" si="1"/>
        <v>1</v>
      </c>
      <c r="C32" s="17" t="str">
        <f t="shared" ca="1" si="2"/>
        <v/>
      </c>
      <c r="D32" s="1">
        <f t="shared" ca="1" si="3"/>
        <v>1</v>
      </c>
      <c r="E32" s="3">
        <f t="shared" ca="1" si="4"/>
        <v>0</v>
      </c>
      <c r="F32" s="10">
        <f t="shared" ca="1" si="8"/>
        <v>1</v>
      </c>
      <c r="G32" s="10">
        <f t="shared" ca="1" si="6"/>
        <v>0</v>
      </c>
      <c r="H32" s="23">
        <f t="shared" ca="1" si="7"/>
        <v>1</v>
      </c>
      <c r="I32" s="25"/>
      <c r="J32" s="25"/>
      <c r="P32" s="52">
        <v>8</v>
      </c>
      <c r="Q32" s="38">
        <v>0</v>
      </c>
      <c r="R32" s="38">
        <v>0</v>
      </c>
      <c r="S32" s="39">
        <v>0</v>
      </c>
      <c r="T32" s="39">
        <v>1</v>
      </c>
      <c r="U32" s="39">
        <v>0</v>
      </c>
      <c r="V32" s="39">
        <v>0</v>
      </c>
      <c r="W32" s="39">
        <v>0</v>
      </c>
      <c r="X32" s="39">
        <v>2</v>
      </c>
      <c r="Y32" s="39">
        <v>0</v>
      </c>
      <c r="Z32" s="39">
        <v>0</v>
      </c>
      <c r="AA32" s="39">
        <v>0</v>
      </c>
      <c r="AB32" s="39">
        <v>1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1</v>
      </c>
      <c r="AM32" s="39">
        <v>0</v>
      </c>
      <c r="AN32" s="39">
        <v>0</v>
      </c>
      <c r="AO32" s="39">
        <v>0</v>
      </c>
      <c r="AP32" s="39">
        <v>1</v>
      </c>
      <c r="AQ32" s="39">
        <v>0</v>
      </c>
      <c r="AR32" s="39">
        <v>0</v>
      </c>
      <c r="AS32" s="39">
        <v>0</v>
      </c>
      <c r="AT32" s="39">
        <v>0</v>
      </c>
      <c r="AU32" s="39">
        <f t="shared" si="13"/>
        <v>0.20689655172413793</v>
      </c>
      <c r="AV32" s="42">
        <f t="shared" si="14"/>
        <v>0.1953125</v>
      </c>
      <c r="AW32" s="55">
        <v>8</v>
      </c>
      <c r="AX32" s="60">
        <f>$AY$22-SUM(AV$25:$AV31)</f>
        <v>50.390625</v>
      </c>
      <c r="AY32" s="60">
        <f>$AY$22-SUM($AU$25:AU31)</f>
        <v>49.793103448275858</v>
      </c>
    </row>
    <row r="33" spans="1:51">
      <c r="A33" s="25" t="str">
        <f t="shared" ca="1" si="5"/>
        <v>T</v>
      </c>
      <c r="B33" s="17" t="str">
        <f t="shared" ca="1" si="1"/>
        <v/>
      </c>
      <c r="C33" s="17">
        <f t="shared" ca="1" si="2"/>
        <v>1</v>
      </c>
      <c r="D33" s="1">
        <f t="shared" ca="1" si="3"/>
        <v>0</v>
      </c>
      <c r="E33" s="3">
        <f t="shared" ca="1" si="4"/>
        <v>1</v>
      </c>
      <c r="F33" s="10">
        <f t="shared" ca="1" si="8"/>
        <v>0</v>
      </c>
      <c r="G33" s="10">
        <f t="shared" ca="1" si="6"/>
        <v>1</v>
      </c>
      <c r="H33" s="23">
        <f t="shared" ca="1" si="7"/>
        <v>1</v>
      </c>
      <c r="I33" s="25"/>
      <c r="J33" s="25"/>
      <c r="P33" s="52">
        <v>9</v>
      </c>
      <c r="Q33" s="38">
        <v>0</v>
      </c>
      <c r="R33" s="38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1</v>
      </c>
      <c r="AB33" s="39">
        <v>0</v>
      </c>
      <c r="AC33" s="39">
        <v>0</v>
      </c>
      <c r="AD33" s="39">
        <v>1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1</v>
      </c>
      <c r="AO33" s="39">
        <v>0</v>
      </c>
      <c r="AP33" s="39">
        <v>0</v>
      </c>
      <c r="AQ33" s="39">
        <v>1</v>
      </c>
      <c r="AR33" s="39">
        <v>0</v>
      </c>
      <c r="AS33" s="39">
        <v>0</v>
      </c>
      <c r="AT33" s="39">
        <v>0</v>
      </c>
      <c r="AU33" s="39">
        <f t="shared" si="13"/>
        <v>0.13793103448275862</v>
      </c>
      <c r="AV33" s="42">
        <f t="shared" si="14"/>
        <v>9.765625E-2</v>
      </c>
      <c r="AW33" s="55">
        <v>9</v>
      </c>
      <c r="AX33" s="60">
        <f>$AY$22-SUM(AV$25:$AV32)</f>
        <v>50.1953125</v>
      </c>
      <c r="AY33" s="60">
        <f>$AY$22-SUM($AU$25:AU32)</f>
        <v>49.586206896551722</v>
      </c>
    </row>
    <row r="34" spans="1:51">
      <c r="A34" s="25" t="str">
        <f t="shared" ca="1" si="5"/>
        <v>H</v>
      </c>
      <c r="B34" s="17">
        <f t="shared" ca="1" si="1"/>
        <v>1</v>
      </c>
      <c r="C34" s="17" t="str">
        <f t="shared" ca="1" si="2"/>
        <v/>
      </c>
      <c r="D34" s="1">
        <f t="shared" ca="1" si="3"/>
        <v>1</v>
      </c>
      <c r="E34" s="3">
        <f t="shared" ca="1" si="4"/>
        <v>0</v>
      </c>
      <c r="F34" s="10">
        <f t="shared" ca="1" si="8"/>
        <v>0</v>
      </c>
      <c r="G34" s="10">
        <f t="shared" ca="1" si="6"/>
        <v>0</v>
      </c>
      <c r="H34" s="23">
        <f t="shared" ca="1" si="7"/>
        <v>0</v>
      </c>
      <c r="I34" s="25"/>
      <c r="J34" s="25"/>
      <c r="P34" s="52">
        <v>10</v>
      </c>
      <c r="Q34" s="38">
        <v>0</v>
      </c>
      <c r="R34" s="38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9">
        <v>0</v>
      </c>
      <c r="AR34" s="39">
        <v>0</v>
      </c>
      <c r="AS34" s="39">
        <v>0</v>
      </c>
      <c r="AT34" s="39">
        <v>0</v>
      </c>
      <c r="AU34" s="39">
        <f t="shared" si="13"/>
        <v>0</v>
      </c>
      <c r="AV34" s="42">
        <f t="shared" si="14"/>
        <v>4.8828125E-2</v>
      </c>
      <c r="AW34" s="55">
        <v>10</v>
      </c>
      <c r="AX34" s="60">
        <f>$AY$22-SUM(AV$25:$AV33)</f>
        <v>50.09765625</v>
      </c>
      <c r="AY34" s="60">
        <f>$AY$22-SUM($AU$25:AU33)</f>
        <v>49.448275862068961</v>
      </c>
    </row>
    <row r="35" spans="1:51">
      <c r="A35" s="25" t="str">
        <f t="shared" ca="1" si="5"/>
        <v>H</v>
      </c>
      <c r="B35" s="17">
        <f t="shared" ref="B35:B66" ca="1" si="15">IF(A35="H",1,"")</f>
        <v>1</v>
      </c>
      <c r="C35" s="17" t="str">
        <f t="shared" ref="C35:C66" ca="1" si="16">IF(A35="T",1,"")</f>
        <v/>
      </c>
      <c r="D35" s="1">
        <f t="shared" ref="D35:D66" ca="1" si="17">IF(A35="H",D34+1,0)</f>
        <v>2</v>
      </c>
      <c r="E35" s="3">
        <f t="shared" ref="E35:E66" ca="1" si="18">IF(A35="T",E34+1,0)</f>
        <v>0</v>
      </c>
      <c r="F35" s="10">
        <f t="shared" ca="1" si="8"/>
        <v>0</v>
      </c>
      <c r="G35" s="10">
        <f t="shared" ca="1" si="6"/>
        <v>0</v>
      </c>
      <c r="H35" s="23">
        <f t="shared" ca="1" si="7"/>
        <v>0</v>
      </c>
      <c r="I35" s="25"/>
      <c r="J35" s="25"/>
      <c r="P35" s="52">
        <v>11</v>
      </c>
      <c r="Q35" s="38">
        <v>0</v>
      </c>
      <c r="R35" s="38">
        <v>0</v>
      </c>
      <c r="S35" s="39">
        <v>0</v>
      </c>
      <c r="T35" s="39">
        <v>1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0</v>
      </c>
      <c r="AN35" s="39">
        <v>0</v>
      </c>
      <c r="AO35" s="39">
        <v>0</v>
      </c>
      <c r="AP35" s="39">
        <v>0</v>
      </c>
      <c r="AQ35" s="39">
        <v>0</v>
      </c>
      <c r="AR35" s="39">
        <v>0</v>
      </c>
      <c r="AS35" s="39">
        <v>0</v>
      </c>
      <c r="AT35" s="39">
        <v>0</v>
      </c>
      <c r="AU35" s="39">
        <f t="shared" si="13"/>
        <v>3.4482758620689655E-2</v>
      </c>
      <c r="AV35" s="42">
        <f t="shared" si="14"/>
        <v>2.44140625E-2</v>
      </c>
      <c r="AW35" s="55">
        <v>11</v>
      </c>
      <c r="AX35" s="60">
        <f>$AY$22-SUM(AV$25:$AV34)</f>
        <v>50.048828125</v>
      </c>
      <c r="AY35" s="60">
        <f>$AY$22-SUM($AU$25:AU34)</f>
        <v>49.448275862068961</v>
      </c>
    </row>
    <row r="36" spans="1:51">
      <c r="A36" s="25" t="str">
        <f t="shared" ca="1" si="5"/>
        <v>H</v>
      </c>
      <c r="B36" s="17">
        <f t="shared" ca="1" si="15"/>
        <v>1</v>
      </c>
      <c r="C36" s="17" t="str">
        <f t="shared" ca="1" si="16"/>
        <v/>
      </c>
      <c r="D36" s="1">
        <f t="shared" ca="1" si="17"/>
        <v>3</v>
      </c>
      <c r="E36" s="3">
        <f t="shared" ca="1" si="18"/>
        <v>0</v>
      </c>
      <c r="F36" s="10">
        <f t="shared" ca="1" si="8"/>
        <v>3</v>
      </c>
      <c r="G36" s="10">
        <f t="shared" ca="1" si="6"/>
        <v>0</v>
      </c>
      <c r="H36" s="23">
        <f t="shared" ca="1" si="7"/>
        <v>3</v>
      </c>
      <c r="I36" s="25"/>
      <c r="J36" s="25"/>
      <c r="P36" s="52">
        <v>12</v>
      </c>
      <c r="Q36" s="38">
        <v>0</v>
      </c>
      <c r="R36" s="38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f t="shared" si="13"/>
        <v>0</v>
      </c>
      <c r="AV36" s="42">
        <f t="shared" si="14"/>
        <v>1.220703125E-2</v>
      </c>
      <c r="AW36" s="55">
        <v>12</v>
      </c>
      <c r="AX36" s="60">
        <f>$AY$22-SUM(AV$25:$AV35)</f>
        <v>50.0244140625</v>
      </c>
      <c r="AY36" s="60">
        <f>$AY$22-SUM($AU$25:AU35)</f>
        <v>49.41379310344827</v>
      </c>
    </row>
    <row r="37" spans="1:51">
      <c r="A37" s="25" t="str">
        <f t="shared" ca="1" si="5"/>
        <v>T</v>
      </c>
      <c r="B37" s="17" t="str">
        <f t="shared" ca="1" si="15"/>
        <v/>
      </c>
      <c r="C37" s="17">
        <f t="shared" ca="1" si="16"/>
        <v>1</v>
      </c>
      <c r="D37" s="1">
        <f t="shared" ca="1" si="17"/>
        <v>0</v>
      </c>
      <c r="E37" s="3">
        <f t="shared" ca="1" si="18"/>
        <v>1</v>
      </c>
      <c r="F37" s="10">
        <f t="shared" ca="1" si="8"/>
        <v>0</v>
      </c>
      <c r="G37" s="10">
        <f t="shared" ca="1" si="6"/>
        <v>1</v>
      </c>
      <c r="H37" s="23">
        <f t="shared" ca="1" si="7"/>
        <v>1</v>
      </c>
      <c r="I37" s="25"/>
      <c r="J37" s="25"/>
      <c r="P37" s="52">
        <v>13</v>
      </c>
      <c r="Q37" s="38">
        <v>0</v>
      </c>
      <c r="R37" s="38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  <c r="AR37" s="39">
        <v>0</v>
      </c>
      <c r="AS37" s="39">
        <v>0</v>
      </c>
      <c r="AT37" s="39">
        <v>0</v>
      </c>
      <c r="AU37" s="39">
        <f t="shared" si="13"/>
        <v>0</v>
      </c>
      <c r="AV37" s="42">
        <f t="shared" si="14"/>
        <v>6.103515625E-3</v>
      </c>
      <c r="AW37" s="55">
        <v>13</v>
      </c>
      <c r="AX37" s="60">
        <f>$AY$22-SUM(AV$25:$AV36)</f>
        <v>50.01220703125</v>
      </c>
      <c r="AY37" s="60">
        <f>$AY$22-SUM($AU$25:AU36)</f>
        <v>49.41379310344827</v>
      </c>
    </row>
    <row r="38" spans="1:51">
      <c r="A38" s="25" t="str">
        <f t="shared" ca="1" si="5"/>
        <v>H</v>
      </c>
      <c r="B38" s="17">
        <f t="shared" ca="1" si="15"/>
        <v>1</v>
      </c>
      <c r="C38" s="17" t="str">
        <f t="shared" ca="1" si="16"/>
        <v/>
      </c>
      <c r="D38" s="1">
        <f t="shared" ca="1" si="17"/>
        <v>1</v>
      </c>
      <c r="E38" s="3">
        <f t="shared" ca="1" si="18"/>
        <v>0</v>
      </c>
      <c r="F38" s="10">
        <f t="shared" ca="1" si="8"/>
        <v>0</v>
      </c>
      <c r="G38" s="10">
        <f t="shared" ca="1" si="6"/>
        <v>0</v>
      </c>
      <c r="H38" s="23">
        <f t="shared" ca="1" si="7"/>
        <v>0</v>
      </c>
      <c r="I38" s="25"/>
      <c r="J38" s="25"/>
      <c r="P38" s="52">
        <v>14</v>
      </c>
      <c r="Q38" s="38">
        <v>0</v>
      </c>
      <c r="R38" s="38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0</v>
      </c>
      <c r="AN38" s="39">
        <v>0</v>
      </c>
      <c r="AO38" s="39">
        <v>0</v>
      </c>
      <c r="AP38" s="39">
        <v>0</v>
      </c>
      <c r="AQ38" s="39">
        <v>0</v>
      </c>
      <c r="AR38" s="39">
        <v>0</v>
      </c>
      <c r="AS38" s="39">
        <v>0</v>
      </c>
      <c r="AT38" s="39">
        <v>0</v>
      </c>
      <c r="AU38" s="39">
        <f t="shared" si="13"/>
        <v>0</v>
      </c>
      <c r="AV38" s="42">
        <f t="shared" si="14"/>
        <v>3.0517578125E-3</v>
      </c>
      <c r="AW38" s="55">
        <v>14</v>
      </c>
      <c r="AX38" s="60">
        <f>$AY$22-SUM(AV$25:$AV37)</f>
        <v>50.006103515625</v>
      </c>
      <c r="AY38" s="60">
        <f>$AY$22-SUM($AU$25:AU37)</f>
        <v>49.41379310344827</v>
      </c>
    </row>
    <row r="39" spans="1:51">
      <c r="A39" s="25" t="str">
        <f t="shared" ca="1" si="5"/>
        <v>H</v>
      </c>
      <c r="B39" s="17">
        <f t="shared" ca="1" si="15"/>
        <v>1</v>
      </c>
      <c r="C39" s="17" t="str">
        <f t="shared" ca="1" si="16"/>
        <v/>
      </c>
      <c r="D39" s="1">
        <f t="shared" ca="1" si="17"/>
        <v>2</v>
      </c>
      <c r="E39" s="3">
        <f t="shared" ca="1" si="18"/>
        <v>0</v>
      </c>
      <c r="F39" s="10">
        <f t="shared" ca="1" si="8"/>
        <v>2</v>
      </c>
      <c r="G39" s="10">
        <f t="shared" ca="1" si="6"/>
        <v>0</v>
      </c>
      <c r="H39" s="23">
        <f t="shared" ca="1" si="7"/>
        <v>2</v>
      </c>
      <c r="I39" s="25"/>
      <c r="J39" s="25"/>
      <c r="P39" s="52">
        <v>15</v>
      </c>
      <c r="Q39" s="38">
        <v>0</v>
      </c>
      <c r="R39" s="38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</v>
      </c>
      <c r="AL39" s="39">
        <v>0</v>
      </c>
      <c r="AM39" s="39">
        <v>0</v>
      </c>
      <c r="AN39" s="39">
        <v>0</v>
      </c>
      <c r="AO39" s="39">
        <v>0</v>
      </c>
      <c r="AP39" s="39">
        <v>0</v>
      </c>
      <c r="AQ39" s="39">
        <v>0</v>
      </c>
      <c r="AR39" s="39">
        <v>0</v>
      </c>
      <c r="AS39" s="39">
        <v>0</v>
      </c>
      <c r="AT39" s="39">
        <v>0</v>
      </c>
      <c r="AU39" s="39">
        <f t="shared" si="13"/>
        <v>0</v>
      </c>
      <c r="AV39" s="42">
        <f t="shared" si="14"/>
        <v>1.52587890625E-3</v>
      </c>
      <c r="AW39" s="55">
        <v>15</v>
      </c>
      <c r="AX39" s="60">
        <f>$AY$22-SUM(AV$25:$AV38)</f>
        <v>50.0030517578125</v>
      </c>
      <c r="AY39" s="60">
        <f>$AY$22-SUM($AU$25:AU38)</f>
        <v>49.41379310344827</v>
      </c>
    </row>
    <row r="40" spans="1:51">
      <c r="A40" s="25" t="str">
        <f t="shared" ca="1" si="5"/>
        <v>T</v>
      </c>
      <c r="B40" s="17" t="str">
        <f t="shared" ca="1" si="15"/>
        <v/>
      </c>
      <c r="C40" s="17">
        <f t="shared" ca="1" si="16"/>
        <v>1</v>
      </c>
      <c r="D40" s="1">
        <f t="shared" ca="1" si="17"/>
        <v>0</v>
      </c>
      <c r="E40" s="3">
        <f t="shared" ca="1" si="18"/>
        <v>1</v>
      </c>
      <c r="F40" s="10">
        <f t="shared" ca="1" si="8"/>
        <v>0</v>
      </c>
      <c r="G40" s="10">
        <f t="shared" ca="1" si="6"/>
        <v>1</v>
      </c>
      <c r="H40" s="23">
        <f t="shared" ca="1" si="7"/>
        <v>1</v>
      </c>
      <c r="I40" s="25"/>
      <c r="J40" s="25"/>
    </row>
    <row r="41" spans="1:51">
      <c r="A41" s="25" t="str">
        <f t="shared" ca="1" si="5"/>
        <v>H</v>
      </c>
      <c r="B41" s="17">
        <f t="shared" ca="1" si="15"/>
        <v>1</v>
      </c>
      <c r="C41" s="17" t="str">
        <f t="shared" ca="1" si="16"/>
        <v/>
      </c>
      <c r="D41" s="1">
        <f t="shared" ca="1" si="17"/>
        <v>1</v>
      </c>
      <c r="E41" s="3">
        <f t="shared" ca="1" si="18"/>
        <v>0</v>
      </c>
      <c r="F41" s="10">
        <f t="shared" ca="1" si="8"/>
        <v>1</v>
      </c>
      <c r="G41" s="10">
        <f t="shared" ca="1" si="6"/>
        <v>0</v>
      </c>
      <c r="H41" s="23">
        <f t="shared" ca="1" si="7"/>
        <v>1</v>
      </c>
      <c r="I41" s="25"/>
      <c r="J41" s="25"/>
    </row>
    <row r="42" spans="1:51">
      <c r="A42" s="25" t="str">
        <f t="shared" ca="1" si="5"/>
        <v>T</v>
      </c>
      <c r="B42" s="17" t="str">
        <f t="shared" ca="1" si="15"/>
        <v/>
      </c>
      <c r="C42" s="17">
        <f t="shared" ca="1" si="16"/>
        <v>1</v>
      </c>
      <c r="D42" s="1">
        <f t="shared" ca="1" si="17"/>
        <v>0</v>
      </c>
      <c r="E42" s="3">
        <f t="shared" ca="1" si="18"/>
        <v>1</v>
      </c>
      <c r="F42" s="10">
        <f t="shared" ca="1" si="8"/>
        <v>0</v>
      </c>
      <c r="G42" s="10">
        <f t="shared" ca="1" si="6"/>
        <v>0</v>
      </c>
      <c r="H42" s="23">
        <f t="shared" ca="1" si="7"/>
        <v>0</v>
      </c>
      <c r="I42" s="25"/>
      <c r="J42" s="25"/>
    </row>
    <row r="43" spans="1:51">
      <c r="A43" s="25" t="str">
        <f t="shared" ca="1" si="5"/>
        <v>T</v>
      </c>
      <c r="B43" s="17" t="str">
        <f t="shared" ca="1" si="15"/>
        <v/>
      </c>
      <c r="C43" s="17">
        <f t="shared" ca="1" si="16"/>
        <v>1</v>
      </c>
      <c r="D43" s="1">
        <f t="shared" ca="1" si="17"/>
        <v>0</v>
      </c>
      <c r="E43" s="3">
        <f t="shared" ca="1" si="18"/>
        <v>2</v>
      </c>
      <c r="F43" s="10">
        <f t="shared" ca="1" si="8"/>
        <v>0</v>
      </c>
      <c r="G43" s="10">
        <f t="shared" ca="1" si="6"/>
        <v>2</v>
      </c>
      <c r="H43" s="23">
        <f t="shared" ca="1" si="7"/>
        <v>2</v>
      </c>
      <c r="I43" s="25"/>
      <c r="J43" s="25"/>
    </row>
    <row r="44" spans="1:51">
      <c r="A44" s="25" t="str">
        <f t="shared" ca="1" si="5"/>
        <v>H</v>
      </c>
      <c r="B44" s="17">
        <f t="shared" ca="1" si="15"/>
        <v>1</v>
      </c>
      <c r="C44" s="17" t="str">
        <f t="shared" ca="1" si="16"/>
        <v/>
      </c>
      <c r="D44" s="1">
        <f t="shared" ca="1" si="17"/>
        <v>1</v>
      </c>
      <c r="E44" s="3">
        <f t="shared" ca="1" si="18"/>
        <v>0</v>
      </c>
      <c r="F44" s="10">
        <f t="shared" ca="1" si="8"/>
        <v>1</v>
      </c>
      <c r="G44" s="10">
        <f t="shared" ca="1" si="6"/>
        <v>0</v>
      </c>
      <c r="H44" s="23">
        <f t="shared" ca="1" si="7"/>
        <v>1</v>
      </c>
      <c r="I44" s="25"/>
      <c r="J44" s="25"/>
    </row>
    <row r="45" spans="1:51">
      <c r="A45" s="25" t="str">
        <f t="shared" ca="1" si="5"/>
        <v>T</v>
      </c>
      <c r="B45" s="17" t="str">
        <f t="shared" ca="1" si="15"/>
        <v/>
      </c>
      <c r="C45" s="17">
        <f t="shared" ca="1" si="16"/>
        <v>1</v>
      </c>
      <c r="D45" s="1">
        <f t="shared" ca="1" si="17"/>
        <v>0</v>
      </c>
      <c r="E45" s="3">
        <f t="shared" ca="1" si="18"/>
        <v>1</v>
      </c>
      <c r="F45" s="10">
        <f t="shared" ca="1" si="8"/>
        <v>0</v>
      </c>
      <c r="G45" s="10">
        <f t="shared" ca="1" si="6"/>
        <v>1</v>
      </c>
      <c r="H45" s="23">
        <f t="shared" ca="1" si="7"/>
        <v>1</v>
      </c>
      <c r="I45" s="25"/>
      <c r="J45" s="25"/>
    </row>
    <row r="46" spans="1:51">
      <c r="A46" s="25" t="str">
        <f t="shared" ca="1" si="5"/>
        <v>H</v>
      </c>
      <c r="B46" s="17">
        <f t="shared" ca="1" si="15"/>
        <v>1</v>
      </c>
      <c r="C46" s="17" t="str">
        <f t="shared" ca="1" si="16"/>
        <v/>
      </c>
      <c r="D46" s="1">
        <f t="shared" ca="1" si="17"/>
        <v>1</v>
      </c>
      <c r="E46" s="3">
        <f t="shared" ca="1" si="18"/>
        <v>0</v>
      </c>
      <c r="F46" s="10">
        <f t="shared" ca="1" si="8"/>
        <v>1</v>
      </c>
      <c r="G46" s="10">
        <f t="shared" ca="1" si="6"/>
        <v>0</v>
      </c>
      <c r="H46" s="23">
        <f t="shared" ca="1" si="7"/>
        <v>1</v>
      </c>
      <c r="I46" s="25"/>
      <c r="J46" s="25"/>
    </row>
    <row r="47" spans="1:51">
      <c r="A47" s="25" t="str">
        <f t="shared" ca="1" si="5"/>
        <v>T</v>
      </c>
      <c r="B47" s="17" t="str">
        <f t="shared" ca="1" si="15"/>
        <v/>
      </c>
      <c r="C47" s="17">
        <f t="shared" ca="1" si="16"/>
        <v>1</v>
      </c>
      <c r="D47" s="1">
        <f t="shared" ca="1" si="17"/>
        <v>0</v>
      </c>
      <c r="E47" s="3">
        <f t="shared" ca="1" si="18"/>
        <v>1</v>
      </c>
      <c r="F47" s="10">
        <f t="shared" ca="1" si="8"/>
        <v>0</v>
      </c>
      <c r="G47" s="10">
        <f t="shared" ca="1" si="6"/>
        <v>1</v>
      </c>
      <c r="H47" s="23">
        <f t="shared" ca="1" si="7"/>
        <v>1</v>
      </c>
      <c r="I47" s="25"/>
      <c r="J47" s="25"/>
    </row>
    <row r="48" spans="1:51">
      <c r="A48" s="25" t="str">
        <f t="shared" ca="1" si="5"/>
        <v>H</v>
      </c>
      <c r="B48" s="17">
        <f t="shared" ca="1" si="15"/>
        <v>1</v>
      </c>
      <c r="C48" s="17" t="str">
        <f t="shared" ca="1" si="16"/>
        <v/>
      </c>
      <c r="D48" s="1">
        <f t="shared" ca="1" si="17"/>
        <v>1</v>
      </c>
      <c r="E48" s="3">
        <f t="shared" ca="1" si="18"/>
        <v>0</v>
      </c>
      <c r="F48" s="10">
        <f t="shared" ca="1" si="8"/>
        <v>0</v>
      </c>
      <c r="G48" s="10">
        <f t="shared" ca="1" si="6"/>
        <v>0</v>
      </c>
      <c r="H48" s="23">
        <f t="shared" ca="1" si="7"/>
        <v>0</v>
      </c>
      <c r="I48" s="25"/>
      <c r="J48" s="25"/>
    </row>
    <row r="49" spans="1:10">
      <c r="A49" s="25" t="str">
        <f t="shared" ca="1" si="5"/>
        <v>H</v>
      </c>
      <c r="B49" s="17">
        <f t="shared" ca="1" si="15"/>
        <v>1</v>
      </c>
      <c r="C49" s="17" t="str">
        <f t="shared" ca="1" si="16"/>
        <v/>
      </c>
      <c r="D49" s="1">
        <f t="shared" ca="1" si="17"/>
        <v>2</v>
      </c>
      <c r="E49" s="3">
        <f t="shared" ca="1" si="18"/>
        <v>0</v>
      </c>
      <c r="F49" s="10">
        <f t="shared" ca="1" si="8"/>
        <v>0</v>
      </c>
      <c r="G49" s="10">
        <f t="shared" ca="1" si="6"/>
        <v>0</v>
      </c>
      <c r="H49" s="23">
        <f t="shared" ca="1" si="7"/>
        <v>0</v>
      </c>
      <c r="I49" s="25"/>
      <c r="J49" s="25"/>
    </row>
    <row r="50" spans="1:10">
      <c r="A50" s="25" t="str">
        <f t="shared" ca="1" si="5"/>
        <v>H</v>
      </c>
      <c r="B50" s="17">
        <f t="shared" ca="1" si="15"/>
        <v>1</v>
      </c>
      <c r="C50" s="17" t="str">
        <f t="shared" ca="1" si="16"/>
        <v/>
      </c>
      <c r="D50" s="1">
        <f t="shared" ca="1" si="17"/>
        <v>3</v>
      </c>
      <c r="E50" s="3">
        <f t="shared" ca="1" si="18"/>
        <v>0</v>
      </c>
      <c r="F50" s="10">
        <f t="shared" ca="1" si="8"/>
        <v>0</v>
      </c>
      <c r="G50" s="10">
        <f t="shared" ca="1" si="6"/>
        <v>0</v>
      </c>
      <c r="H50" s="23">
        <f t="shared" ca="1" si="7"/>
        <v>0</v>
      </c>
      <c r="I50" s="25"/>
      <c r="J50" s="25"/>
    </row>
    <row r="51" spans="1:10">
      <c r="A51" s="25" t="str">
        <f t="shared" ca="1" si="5"/>
        <v>H</v>
      </c>
      <c r="B51" s="17">
        <f t="shared" ca="1" si="15"/>
        <v>1</v>
      </c>
      <c r="C51" s="17" t="str">
        <f t="shared" ca="1" si="16"/>
        <v/>
      </c>
      <c r="D51" s="1">
        <f t="shared" ca="1" si="17"/>
        <v>4</v>
      </c>
      <c r="E51" s="3">
        <f t="shared" ca="1" si="18"/>
        <v>0</v>
      </c>
      <c r="F51" s="10">
        <f t="shared" ca="1" si="8"/>
        <v>4</v>
      </c>
      <c r="G51" s="10">
        <f t="shared" ca="1" si="6"/>
        <v>0</v>
      </c>
      <c r="H51" s="23">
        <f t="shared" ca="1" si="7"/>
        <v>4</v>
      </c>
      <c r="I51" s="25"/>
      <c r="J51" s="25"/>
    </row>
    <row r="52" spans="1:10">
      <c r="A52" s="25" t="str">
        <f t="shared" ca="1" si="5"/>
        <v>T</v>
      </c>
      <c r="B52" s="17" t="str">
        <f t="shared" ca="1" si="15"/>
        <v/>
      </c>
      <c r="C52" s="17">
        <f t="shared" ca="1" si="16"/>
        <v>1</v>
      </c>
      <c r="D52" s="1">
        <f t="shared" ca="1" si="17"/>
        <v>0</v>
      </c>
      <c r="E52" s="3">
        <f t="shared" ca="1" si="18"/>
        <v>1</v>
      </c>
      <c r="F52" s="10">
        <f t="shared" ca="1" si="8"/>
        <v>0</v>
      </c>
      <c r="G52" s="10">
        <f t="shared" ca="1" si="6"/>
        <v>1</v>
      </c>
      <c r="H52" s="23">
        <f t="shared" ca="1" si="7"/>
        <v>1</v>
      </c>
      <c r="I52" s="25"/>
      <c r="J52" s="25"/>
    </row>
    <row r="53" spans="1:10">
      <c r="A53" s="25" t="str">
        <f t="shared" ca="1" si="5"/>
        <v>H</v>
      </c>
      <c r="B53" s="17">
        <f t="shared" ca="1" si="15"/>
        <v>1</v>
      </c>
      <c r="C53" s="17" t="str">
        <f t="shared" ca="1" si="16"/>
        <v/>
      </c>
      <c r="D53" s="1">
        <f t="shared" ca="1" si="17"/>
        <v>1</v>
      </c>
      <c r="E53" s="3">
        <f t="shared" ca="1" si="18"/>
        <v>0</v>
      </c>
      <c r="F53" s="10">
        <f t="shared" ca="1" si="8"/>
        <v>0</v>
      </c>
      <c r="G53" s="10">
        <f t="shared" ca="1" si="6"/>
        <v>0</v>
      </c>
      <c r="H53" s="23">
        <f t="shared" ca="1" si="7"/>
        <v>0</v>
      </c>
      <c r="I53" s="25"/>
      <c r="J53" s="25"/>
    </row>
    <row r="54" spans="1:10">
      <c r="A54" s="25" t="str">
        <f t="shared" ca="1" si="5"/>
        <v>H</v>
      </c>
      <c r="B54" s="17">
        <f t="shared" ca="1" si="15"/>
        <v>1</v>
      </c>
      <c r="C54" s="17" t="str">
        <f t="shared" ca="1" si="16"/>
        <v/>
      </c>
      <c r="D54" s="1">
        <f t="shared" ca="1" si="17"/>
        <v>2</v>
      </c>
      <c r="E54" s="3">
        <f t="shared" ca="1" si="18"/>
        <v>0</v>
      </c>
      <c r="F54" s="10">
        <f t="shared" ca="1" si="8"/>
        <v>2</v>
      </c>
      <c r="G54" s="10">
        <f t="shared" ca="1" si="6"/>
        <v>0</v>
      </c>
      <c r="H54" s="23">
        <f t="shared" ca="1" si="7"/>
        <v>2</v>
      </c>
      <c r="I54" s="25"/>
      <c r="J54" s="25"/>
    </row>
    <row r="55" spans="1:10">
      <c r="A55" s="25" t="str">
        <f t="shared" ca="1" si="5"/>
        <v>T</v>
      </c>
      <c r="B55" s="17" t="str">
        <f t="shared" ca="1" si="15"/>
        <v/>
      </c>
      <c r="C55" s="17">
        <f t="shared" ca="1" si="16"/>
        <v>1</v>
      </c>
      <c r="D55" s="1">
        <f t="shared" ca="1" si="17"/>
        <v>0</v>
      </c>
      <c r="E55" s="3">
        <f t="shared" ca="1" si="18"/>
        <v>1</v>
      </c>
      <c r="F55" s="10">
        <f t="shared" ca="1" si="8"/>
        <v>0</v>
      </c>
      <c r="G55" s="10">
        <f t="shared" ca="1" si="6"/>
        <v>0</v>
      </c>
      <c r="H55" s="23">
        <f t="shared" ca="1" si="7"/>
        <v>0</v>
      </c>
      <c r="I55" s="25"/>
      <c r="J55" s="25"/>
    </row>
    <row r="56" spans="1:10">
      <c r="A56" s="25" t="str">
        <f t="shared" ca="1" si="5"/>
        <v>T</v>
      </c>
      <c r="B56" s="17" t="str">
        <f t="shared" ca="1" si="15"/>
        <v/>
      </c>
      <c r="C56" s="17">
        <f t="shared" ca="1" si="16"/>
        <v>1</v>
      </c>
      <c r="D56" s="1">
        <f t="shared" ca="1" si="17"/>
        <v>0</v>
      </c>
      <c r="E56" s="3">
        <f t="shared" ca="1" si="18"/>
        <v>2</v>
      </c>
      <c r="F56" s="10">
        <f t="shared" ca="1" si="8"/>
        <v>0</v>
      </c>
      <c r="G56" s="10">
        <f t="shared" ca="1" si="6"/>
        <v>2</v>
      </c>
      <c r="H56" s="23">
        <f t="shared" ca="1" si="7"/>
        <v>2</v>
      </c>
      <c r="I56" s="25"/>
      <c r="J56" s="25"/>
    </row>
    <row r="57" spans="1:10">
      <c r="A57" s="25" t="str">
        <f t="shared" ca="1" si="5"/>
        <v>H</v>
      </c>
      <c r="B57" s="17">
        <f t="shared" ca="1" si="15"/>
        <v>1</v>
      </c>
      <c r="C57" s="17" t="str">
        <f t="shared" ca="1" si="16"/>
        <v/>
      </c>
      <c r="D57" s="1">
        <f t="shared" ca="1" si="17"/>
        <v>1</v>
      </c>
      <c r="E57" s="3">
        <f t="shared" ca="1" si="18"/>
        <v>0</v>
      </c>
      <c r="F57" s="10">
        <f t="shared" ca="1" si="8"/>
        <v>1</v>
      </c>
      <c r="G57" s="10">
        <f t="shared" ca="1" si="6"/>
        <v>0</v>
      </c>
      <c r="H57" s="23">
        <f t="shared" ca="1" si="7"/>
        <v>1</v>
      </c>
      <c r="I57" s="25"/>
      <c r="J57" s="25"/>
    </row>
    <row r="58" spans="1:10">
      <c r="A58" s="25" t="str">
        <f t="shared" ca="1" si="5"/>
        <v>T</v>
      </c>
      <c r="B58" s="17" t="str">
        <f t="shared" ca="1" si="15"/>
        <v/>
      </c>
      <c r="C58" s="17">
        <f t="shared" ca="1" si="16"/>
        <v>1</v>
      </c>
      <c r="D58" s="1">
        <f t="shared" ca="1" si="17"/>
        <v>0</v>
      </c>
      <c r="E58" s="3">
        <f t="shared" ca="1" si="18"/>
        <v>1</v>
      </c>
      <c r="F58" s="10">
        <f t="shared" ca="1" si="8"/>
        <v>0</v>
      </c>
      <c r="G58" s="10">
        <f t="shared" ca="1" si="6"/>
        <v>0</v>
      </c>
      <c r="H58" s="23">
        <f t="shared" ca="1" si="7"/>
        <v>0</v>
      </c>
      <c r="I58" s="25"/>
      <c r="J58" s="25"/>
    </row>
    <row r="59" spans="1:10">
      <c r="A59" s="25" t="str">
        <f t="shared" ca="1" si="5"/>
        <v>T</v>
      </c>
      <c r="B59" s="17" t="str">
        <f t="shared" ca="1" si="15"/>
        <v/>
      </c>
      <c r="C59" s="17">
        <f t="shared" ca="1" si="16"/>
        <v>1</v>
      </c>
      <c r="D59" s="1">
        <f t="shared" ca="1" si="17"/>
        <v>0</v>
      </c>
      <c r="E59" s="3">
        <f t="shared" ca="1" si="18"/>
        <v>2</v>
      </c>
      <c r="F59" s="10">
        <f t="shared" ca="1" si="8"/>
        <v>0</v>
      </c>
      <c r="G59" s="10">
        <f t="shared" ca="1" si="6"/>
        <v>0</v>
      </c>
      <c r="H59" s="23">
        <f t="shared" ca="1" si="7"/>
        <v>0</v>
      </c>
      <c r="I59" s="25"/>
      <c r="J59" s="25"/>
    </row>
    <row r="60" spans="1:10">
      <c r="A60" s="25" t="str">
        <f t="shared" ca="1" si="5"/>
        <v>T</v>
      </c>
      <c r="B60" s="17" t="str">
        <f t="shared" ca="1" si="15"/>
        <v/>
      </c>
      <c r="C60" s="17">
        <f t="shared" ca="1" si="16"/>
        <v>1</v>
      </c>
      <c r="D60" s="1">
        <f t="shared" ca="1" si="17"/>
        <v>0</v>
      </c>
      <c r="E60" s="3">
        <f t="shared" ca="1" si="18"/>
        <v>3</v>
      </c>
      <c r="F60" s="10">
        <f t="shared" ca="1" si="8"/>
        <v>0</v>
      </c>
      <c r="G60" s="10">
        <f t="shared" ca="1" si="6"/>
        <v>3</v>
      </c>
      <c r="H60" s="23">
        <f t="shared" ca="1" si="7"/>
        <v>3</v>
      </c>
      <c r="I60" s="25"/>
      <c r="J60" s="25"/>
    </row>
    <row r="61" spans="1:10">
      <c r="A61" s="25" t="str">
        <f t="shared" ca="1" si="5"/>
        <v>H</v>
      </c>
      <c r="B61" s="17">
        <f t="shared" ca="1" si="15"/>
        <v>1</v>
      </c>
      <c r="C61" s="17" t="str">
        <f t="shared" ca="1" si="16"/>
        <v/>
      </c>
      <c r="D61" s="1">
        <f t="shared" ca="1" si="17"/>
        <v>1</v>
      </c>
      <c r="E61" s="3">
        <f t="shared" ca="1" si="18"/>
        <v>0</v>
      </c>
      <c r="F61" s="10">
        <f t="shared" ca="1" si="8"/>
        <v>0</v>
      </c>
      <c r="G61" s="10">
        <f t="shared" ca="1" si="6"/>
        <v>0</v>
      </c>
      <c r="H61" s="23">
        <f t="shared" ca="1" si="7"/>
        <v>0</v>
      </c>
      <c r="I61" s="25"/>
      <c r="J61" s="25"/>
    </row>
    <row r="62" spans="1:10">
      <c r="A62" s="25" t="str">
        <f t="shared" ca="1" si="5"/>
        <v>H</v>
      </c>
      <c r="B62" s="17">
        <f t="shared" ca="1" si="15"/>
        <v>1</v>
      </c>
      <c r="C62" s="17" t="str">
        <f t="shared" ca="1" si="16"/>
        <v/>
      </c>
      <c r="D62" s="1">
        <f t="shared" ca="1" si="17"/>
        <v>2</v>
      </c>
      <c r="E62" s="3">
        <f t="shared" ca="1" si="18"/>
        <v>0</v>
      </c>
      <c r="F62" s="10">
        <f t="shared" ca="1" si="8"/>
        <v>0</v>
      </c>
      <c r="G62" s="10">
        <f t="shared" ca="1" si="6"/>
        <v>0</v>
      </c>
      <c r="H62" s="23">
        <f t="shared" ca="1" si="7"/>
        <v>0</v>
      </c>
      <c r="I62" s="25"/>
      <c r="J62" s="25"/>
    </row>
    <row r="63" spans="1:10">
      <c r="A63" s="25" t="str">
        <f t="shared" ca="1" si="5"/>
        <v>H</v>
      </c>
      <c r="B63" s="17">
        <f t="shared" ca="1" si="15"/>
        <v>1</v>
      </c>
      <c r="C63" s="17" t="str">
        <f t="shared" ca="1" si="16"/>
        <v/>
      </c>
      <c r="D63" s="1">
        <f t="shared" ca="1" si="17"/>
        <v>3</v>
      </c>
      <c r="E63" s="3">
        <f t="shared" ca="1" si="18"/>
        <v>0</v>
      </c>
      <c r="F63" s="10">
        <f t="shared" ca="1" si="8"/>
        <v>3</v>
      </c>
      <c r="G63" s="10">
        <f t="shared" ca="1" si="6"/>
        <v>0</v>
      </c>
      <c r="H63" s="23">
        <f t="shared" ca="1" si="7"/>
        <v>3</v>
      </c>
      <c r="I63" s="25"/>
      <c r="J63" s="25"/>
    </row>
    <row r="64" spans="1:10">
      <c r="A64" s="25" t="str">
        <f t="shared" ca="1" si="5"/>
        <v>T</v>
      </c>
      <c r="B64" s="17" t="str">
        <f t="shared" ca="1" si="15"/>
        <v/>
      </c>
      <c r="C64" s="17">
        <f t="shared" ca="1" si="16"/>
        <v>1</v>
      </c>
      <c r="D64" s="1">
        <f t="shared" ca="1" si="17"/>
        <v>0</v>
      </c>
      <c r="E64" s="3">
        <f t="shared" ca="1" si="18"/>
        <v>1</v>
      </c>
      <c r="F64" s="10">
        <f t="shared" ca="1" si="8"/>
        <v>0</v>
      </c>
      <c r="G64" s="10">
        <f t="shared" ca="1" si="6"/>
        <v>1</v>
      </c>
      <c r="H64" s="23">
        <f t="shared" ca="1" si="7"/>
        <v>1</v>
      </c>
      <c r="I64" s="25"/>
      <c r="J64" s="25"/>
    </row>
    <row r="65" spans="1:10">
      <c r="A65" s="25" t="str">
        <f t="shared" ca="1" si="5"/>
        <v>H</v>
      </c>
      <c r="B65" s="17">
        <f t="shared" ca="1" si="15"/>
        <v>1</v>
      </c>
      <c r="C65" s="17" t="str">
        <f t="shared" ca="1" si="16"/>
        <v/>
      </c>
      <c r="D65" s="1">
        <f t="shared" ca="1" si="17"/>
        <v>1</v>
      </c>
      <c r="E65" s="3">
        <f t="shared" ca="1" si="18"/>
        <v>0</v>
      </c>
      <c r="F65" s="10">
        <f t="shared" ca="1" si="8"/>
        <v>1</v>
      </c>
      <c r="G65" s="10">
        <f t="shared" ca="1" si="6"/>
        <v>0</v>
      </c>
      <c r="H65" s="23">
        <f t="shared" ca="1" si="7"/>
        <v>1</v>
      </c>
      <c r="I65" s="25"/>
      <c r="J65" s="25"/>
    </row>
    <row r="66" spans="1:10">
      <c r="A66" s="25" t="str">
        <f t="shared" ca="1" si="5"/>
        <v>T</v>
      </c>
      <c r="B66" s="17" t="str">
        <f t="shared" ca="1" si="15"/>
        <v/>
      </c>
      <c r="C66" s="17">
        <f t="shared" ca="1" si="16"/>
        <v>1</v>
      </c>
      <c r="D66" s="1">
        <f t="shared" ca="1" si="17"/>
        <v>0</v>
      </c>
      <c r="E66" s="3">
        <f t="shared" ca="1" si="18"/>
        <v>1</v>
      </c>
      <c r="F66" s="10">
        <f t="shared" ca="1" si="8"/>
        <v>0</v>
      </c>
      <c r="G66" s="10">
        <f t="shared" ca="1" si="6"/>
        <v>1</v>
      </c>
      <c r="H66" s="23">
        <f t="shared" ca="1" si="7"/>
        <v>1</v>
      </c>
      <c r="I66" s="25"/>
      <c r="J66" s="25"/>
    </row>
    <row r="67" spans="1:10">
      <c r="A67" s="25" t="str">
        <f t="shared" ca="1" si="5"/>
        <v>H</v>
      </c>
      <c r="B67" s="17">
        <f t="shared" ref="B67:B98" ca="1" si="19">IF(A67="H",1,"")</f>
        <v>1</v>
      </c>
      <c r="C67" s="17" t="str">
        <f t="shared" ref="C67:C102" ca="1" si="20">IF(A67="T",1,"")</f>
        <v/>
      </c>
      <c r="D67" s="1">
        <f t="shared" ref="D67:D102" ca="1" si="21">IF(A67="H",D66+1,0)</f>
        <v>1</v>
      </c>
      <c r="E67" s="3">
        <f t="shared" ref="E67:E102" ca="1" si="22">IF(A67="T",E66+1,0)</f>
        <v>0</v>
      </c>
      <c r="F67" s="10">
        <f t="shared" ca="1" si="8"/>
        <v>0</v>
      </c>
      <c r="G67" s="10">
        <f t="shared" ca="1" si="6"/>
        <v>0</v>
      </c>
      <c r="H67" s="23">
        <f t="shared" ca="1" si="7"/>
        <v>0</v>
      </c>
      <c r="I67" s="25"/>
      <c r="J67" s="25"/>
    </row>
    <row r="68" spans="1:10">
      <c r="A68" s="25" t="str">
        <f t="shared" ref="A68:A102" ca="1" si="23">IF(INT(RAND()+0.5)=1,"H","T")</f>
        <v>H</v>
      </c>
      <c r="B68" s="17">
        <f t="shared" ca="1" si="19"/>
        <v>1</v>
      </c>
      <c r="C68" s="17" t="str">
        <f t="shared" ca="1" si="20"/>
        <v/>
      </c>
      <c r="D68" s="1">
        <f t="shared" ca="1" si="21"/>
        <v>2</v>
      </c>
      <c r="E68" s="3">
        <f t="shared" ca="1" si="22"/>
        <v>0</v>
      </c>
      <c r="F68" s="10">
        <f t="shared" ca="1" si="8"/>
        <v>0</v>
      </c>
      <c r="G68" s="10">
        <f t="shared" ca="1" si="8"/>
        <v>0</v>
      </c>
      <c r="H68" s="23">
        <f t="shared" ref="H68:H102" ca="1" si="24">MAX(F68:G68)</f>
        <v>0</v>
      </c>
      <c r="I68" s="25"/>
      <c r="J68" s="25"/>
    </row>
    <row r="69" spans="1:10">
      <c r="A69" s="25" t="str">
        <f t="shared" ca="1" si="23"/>
        <v>H</v>
      </c>
      <c r="B69" s="17">
        <f t="shared" ca="1" si="19"/>
        <v>1</v>
      </c>
      <c r="C69" s="17" t="str">
        <f t="shared" ca="1" si="20"/>
        <v/>
      </c>
      <c r="D69" s="1">
        <f t="shared" ca="1" si="21"/>
        <v>3</v>
      </c>
      <c r="E69" s="3">
        <f t="shared" ca="1" si="22"/>
        <v>0</v>
      </c>
      <c r="F69" s="10">
        <f t="shared" ref="F69:G102" ca="1" si="25">IF(AND(D69&lt;&gt;0,D70=0),D69,0)</f>
        <v>3</v>
      </c>
      <c r="G69" s="10">
        <f t="shared" ca="1" si="25"/>
        <v>0</v>
      </c>
      <c r="H69" s="23">
        <f t="shared" ca="1" si="24"/>
        <v>3</v>
      </c>
      <c r="I69" s="25"/>
      <c r="J69" s="25"/>
    </row>
    <row r="70" spans="1:10">
      <c r="A70" s="25" t="str">
        <f t="shared" ca="1" si="23"/>
        <v>T</v>
      </c>
      <c r="B70" s="17" t="str">
        <f t="shared" ca="1" si="19"/>
        <v/>
      </c>
      <c r="C70" s="17">
        <f t="shared" ca="1" si="20"/>
        <v>1</v>
      </c>
      <c r="D70" s="1">
        <f t="shared" ca="1" si="21"/>
        <v>0</v>
      </c>
      <c r="E70" s="3">
        <f t="shared" ca="1" si="22"/>
        <v>1</v>
      </c>
      <c r="F70" s="10">
        <f t="shared" ca="1" si="25"/>
        <v>0</v>
      </c>
      <c r="G70" s="10">
        <f t="shared" ca="1" si="25"/>
        <v>1</v>
      </c>
      <c r="H70" s="23">
        <f t="shared" ca="1" si="24"/>
        <v>1</v>
      </c>
      <c r="I70" s="25"/>
      <c r="J70" s="25"/>
    </row>
    <row r="71" spans="1:10">
      <c r="A71" s="25" t="str">
        <f t="shared" ca="1" si="23"/>
        <v>H</v>
      </c>
      <c r="B71" s="17">
        <f t="shared" ca="1" si="19"/>
        <v>1</v>
      </c>
      <c r="C71" s="17" t="str">
        <f t="shared" ca="1" si="20"/>
        <v/>
      </c>
      <c r="D71" s="1">
        <f t="shared" ca="1" si="21"/>
        <v>1</v>
      </c>
      <c r="E71" s="3">
        <f t="shared" ca="1" si="22"/>
        <v>0</v>
      </c>
      <c r="F71" s="10">
        <f t="shared" ca="1" si="25"/>
        <v>1</v>
      </c>
      <c r="G71" s="10">
        <f t="shared" ca="1" si="25"/>
        <v>0</v>
      </c>
      <c r="H71" s="23">
        <f t="shared" ca="1" si="24"/>
        <v>1</v>
      </c>
      <c r="I71" s="25"/>
      <c r="J71" s="25"/>
    </row>
    <row r="72" spans="1:10">
      <c r="A72" s="25" t="str">
        <f t="shared" ca="1" si="23"/>
        <v>T</v>
      </c>
      <c r="B72" s="17" t="str">
        <f t="shared" ca="1" si="19"/>
        <v/>
      </c>
      <c r="C72" s="17">
        <f t="shared" ca="1" si="20"/>
        <v>1</v>
      </c>
      <c r="D72" s="1">
        <f t="shared" ca="1" si="21"/>
        <v>0</v>
      </c>
      <c r="E72" s="3">
        <f t="shared" ca="1" si="22"/>
        <v>1</v>
      </c>
      <c r="F72" s="10">
        <f t="shared" ca="1" si="25"/>
        <v>0</v>
      </c>
      <c r="G72" s="10">
        <f t="shared" ca="1" si="25"/>
        <v>1</v>
      </c>
      <c r="H72" s="23">
        <f t="shared" ca="1" si="24"/>
        <v>1</v>
      </c>
      <c r="I72" s="25"/>
      <c r="J72" s="25"/>
    </row>
    <row r="73" spans="1:10">
      <c r="A73" s="25" t="str">
        <f t="shared" ca="1" si="23"/>
        <v>H</v>
      </c>
      <c r="B73" s="17">
        <f t="shared" ca="1" si="19"/>
        <v>1</v>
      </c>
      <c r="C73" s="17" t="str">
        <f t="shared" ca="1" si="20"/>
        <v/>
      </c>
      <c r="D73" s="1">
        <f t="shared" ca="1" si="21"/>
        <v>1</v>
      </c>
      <c r="E73" s="3">
        <f t="shared" ca="1" si="22"/>
        <v>0</v>
      </c>
      <c r="F73" s="10">
        <f t="shared" ca="1" si="25"/>
        <v>0</v>
      </c>
      <c r="G73" s="10">
        <f t="shared" ca="1" si="25"/>
        <v>0</v>
      </c>
      <c r="H73" s="23">
        <f t="shared" ca="1" si="24"/>
        <v>0</v>
      </c>
      <c r="I73" s="25"/>
      <c r="J73" s="25"/>
    </row>
    <row r="74" spans="1:10">
      <c r="A74" s="25" t="str">
        <f t="shared" ca="1" si="23"/>
        <v>H</v>
      </c>
      <c r="B74" s="17">
        <f t="shared" ca="1" si="19"/>
        <v>1</v>
      </c>
      <c r="C74" s="17" t="str">
        <f t="shared" ca="1" si="20"/>
        <v/>
      </c>
      <c r="D74" s="1">
        <f t="shared" ca="1" si="21"/>
        <v>2</v>
      </c>
      <c r="E74" s="3">
        <f t="shared" ca="1" si="22"/>
        <v>0</v>
      </c>
      <c r="F74" s="10">
        <f t="shared" ca="1" si="25"/>
        <v>2</v>
      </c>
      <c r="G74" s="10">
        <f t="shared" ca="1" si="25"/>
        <v>0</v>
      </c>
      <c r="H74" s="23">
        <f t="shared" ca="1" si="24"/>
        <v>2</v>
      </c>
      <c r="I74" s="25"/>
      <c r="J74" s="25"/>
    </row>
    <row r="75" spans="1:10">
      <c r="A75" s="25" t="str">
        <f t="shared" ca="1" si="23"/>
        <v>T</v>
      </c>
      <c r="B75" s="17" t="str">
        <f t="shared" ca="1" si="19"/>
        <v/>
      </c>
      <c r="C75" s="17">
        <f t="shared" ca="1" si="20"/>
        <v>1</v>
      </c>
      <c r="D75" s="1">
        <f t="shared" ca="1" si="21"/>
        <v>0</v>
      </c>
      <c r="E75" s="3">
        <f t="shared" ca="1" si="22"/>
        <v>1</v>
      </c>
      <c r="F75" s="10">
        <f t="shared" ca="1" si="25"/>
        <v>0</v>
      </c>
      <c r="G75" s="10">
        <f t="shared" ca="1" si="25"/>
        <v>0</v>
      </c>
      <c r="H75" s="23">
        <f t="shared" ca="1" si="24"/>
        <v>0</v>
      </c>
      <c r="I75" s="25"/>
      <c r="J75" s="25"/>
    </row>
    <row r="76" spans="1:10">
      <c r="A76" s="25" t="str">
        <f t="shared" ca="1" si="23"/>
        <v>T</v>
      </c>
      <c r="B76" s="17" t="str">
        <f t="shared" ca="1" si="19"/>
        <v/>
      </c>
      <c r="C76" s="17">
        <f t="shared" ca="1" si="20"/>
        <v>1</v>
      </c>
      <c r="D76" s="1">
        <f t="shared" ca="1" si="21"/>
        <v>0</v>
      </c>
      <c r="E76" s="3">
        <f t="shared" ca="1" si="22"/>
        <v>2</v>
      </c>
      <c r="F76" s="10">
        <f t="shared" ca="1" si="25"/>
        <v>0</v>
      </c>
      <c r="G76" s="10">
        <f t="shared" ca="1" si="25"/>
        <v>2</v>
      </c>
      <c r="H76" s="23">
        <f t="shared" ca="1" si="24"/>
        <v>2</v>
      </c>
      <c r="I76" s="25"/>
      <c r="J76" s="25"/>
    </row>
    <row r="77" spans="1:10">
      <c r="A77" s="25" t="str">
        <f t="shared" ca="1" si="23"/>
        <v>H</v>
      </c>
      <c r="B77" s="17">
        <f t="shared" ca="1" si="19"/>
        <v>1</v>
      </c>
      <c r="C77" s="17" t="str">
        <f t="shared" ca="1" si="20"/>
        <v/>
      </c>
      <c r="D77" s="1">
        <f t="shared" ca="1" si="21"/>
        <v>1</v>
      </c>
      <c r="E77" s="3">
        <f t="shared" ca="1" si="22"/>
        <v>0</v>
      </c>
      <c r="F77" s="10">
        <f t="shared" ca="1" si="25"/>
        <v>0</v>
      </c>
      <c r="G77" s="10">
        <f t="shared" ca="1" si="25"/>
        <v>0</v>
      </c>
      <c r="H77" s="23">
        <f t="shared" ca="1" si="24"/>
        <v>0</v>
      </c>
      <c r="I77" s="25"/>
      <c r="J77" s="25"/>
    </row>
    <row r="78" spans="1:10">
      <c r="A78" s="25" t="str">
        <f t="shared" ca="1" si="23"/>
        <v>H</v>
      </c>
      <c r="B78" s="17">
        <f t="shared" ca="1" si="19"/>
        <v>1</v>
      </c>
      <c r="C78" s="17" t="str">
        <f t="shared" ca="1" si="20"/>
        <v/>
      </c>
      <c r="D78" s="1">
        <f t="shared" ca="1" si="21"/>
        <v>2</v>
      </c>
      <c r="E78" s="3">
        <f t="shared" ca="1" si="22"/>
        <v>0</v>
      </c>
      <c r="F78" s="10">
        <f t="shared" ca="1" si="25"/>
        <v>2</v>
      </c>
      <c r="G78" s="10">
        <f t="shared" ca="1" si="25"/>
        <v>0</v>
      </c>
      <c r="H78" s="23">
        <f t="shared" ca="1" si="24"/>
        <v>2</v>
      </c>
      <c r="I78" s="25"/>
      <c r="J78" s="25"/>
    </row>
    <row r="79" spans="1:10">
      <c r="A79" s="25" t="str">
        <f t="shared" ca="1" si="23"/>
        <v>T</v>
      </c>
      <c r="B79" s="17" t="str">
        <f t="shared" ca="1" si="19"/>
        <v/>
      </c>
      <c r="C79" s="17">
        <f t="shared" ca="1" si="20"/>
        <v>1</v>
      </c>
      <c r="D79" s="1">
        <f t="shared" ca="1" si="21"/>
        <v>0</v>
      </c>
      <c r="E79" s="3">
        <f t="shared" ca="1" si="22"/>
        <v>1</v>
      </c>
      <c r="F79" s="10">
        <f t="shared" ca="1" si="25"/>
        <v>0</v>
      </c>
      <c r="G79" s="10">
        <f t="shared" ca="1" si="25"/>
        <v>0</v>
      </c>
      <c r="H79" s="23">
        <f t="shared" ca="1" si="24"/>
        <v>0</v>
      </c>
      <c r="I79" s="25"/>
      <c r="J79" s="25"/>
    </row>
    <row r="80" spans="1:10">
      <c r="A80" s="25" t="str">
        <f t="shared" ca="1" si="23"/>
        <v>T</v>
      </c>
      <c r="B80" s="17" t="str">
        <f t="shared" ca="1" si="19"/>
        <v/>
      </c>
      <c r="C80" s="17">
        <f t="shared" ca="1" si="20"/>
        <v>1</v>
      </c>
      <c r="D80" s="1">
        <f t="shared" ca="1" si="21"/>
        <v>0</v>
      </c>
      <c r="E80" s="3">
        <f t="shared" ca="1" si="22"/>
        <v>2</v>
      </c>
      <c r="F80" s="10">
        <f t="shared" ca="1" si="25"/>
        <v>0</v>
      </c>
      <c r="G80" s="10">
        <f t="shared" ca="1" si="25"/>
        <v>2</v>
      </c>
      <c r="H80" s="23">
        <f t="shared" ca="1" si="24"/>
        <v>2</v>
      </c>
      <c r="I80" s="25"/>
      <c r="J80" s="25"/>
    </row>
    <row r="81" spans="1:10">
      <c r="A81" s="25" t="str">
        <f t="shared" ca="1" si="23"/>
        <v>H</v>
      </c>
      <c r="B81" s="17">
        <f t="shared" ca="1" si="19"/>
        <v>1</v>
      </c>
      <c r="C81" s="17" t="str">
        <f t="shared" ca="1" si="20"/>
        <v/>
      </c>
      <c r="D81" s="1">
        <f t="shared" ca="1" si="21"/>
        <v>1</v>
      </c>
      <c r="E81" s="3">
        <f t="shared" ca="1" si="22"/>
        <v>0</v>
      </c>
      <c r="F81" s="10">
        <f t="shared" ca="1" si="25"/>
        <v>0</v>
      </c>
      <c r="G81" s="10">
        <f t="shared" ca="1" si="25"/>
        <v>0</v>
      </c>
      <c r="H81" s="23">
        <f t="shared" ca="1" si="24"/>
        <v>0</v>
      </c>
      <c r="I81" s="25"/>
      <c r="J81" s="25"/>
    </row>
    <row r="82" spans="1:10">
      <c r="A82" s="25" t="str">
        <f t="shared" ca="1" si="23"/>
        <v>H</v>
      </c>
      <c r="B82" s="17">
        <f t="shared" ca="1" si="19"/>
        <v>1</v>
      </c>
      <c r="C82" s="17" t="str">
        <f t="shared" ca="1" si="20"/>
        <v/>
      </c>
      <c r="D82" s="1">
        <f t="shared" ca="1" si="21"/>
        <v>2</v>
      </c>
      <c r="E82" s="3">
        <f t="shared" ca="1" si="22"/>
        <v>0</v>
      </c>
      <c r="F82" s="10">
        <f t="shared" ca="1" si="25"/>
        <v>0</v>
      </c>
      <c r="G82" s="10">
        <f t="shared" ca="1" si="25"/>
        <v>0</v>
      </c>
      <c r="H82" s="23">
        <f t="shared" ca="1" si="24"/>
        <v>0</v>
      </c>
      <c r="I82" s="25"/>
      <c r="J82" s="25"/>
    </row>
    <row r="83" spans="1:10">
      <c r="A83" s="25" t="str">
        <f t="shared" ca="1" si="23"/>
        <v>H</v>
      </c>
      <c r="B83" s="17">
        <f t="shared" ca="1" si="19"/>
        <v>1</v>
      </c>
      <c r="C83" s="17" t="str">
        <f t="shared" ca="1" si="20"/>
        <v/>
      </c>
      <c r="D83" s="1">
        <f t="shared" ca="1" si="21"/>
        <v>3</v>
      </c>
      <c r="E83" s="3">
        <f t="shared" ca="1" si="22"/>
        <v>0</v>
      </c>
      <c r="F83" s="10">
        <f t="shared" ca="1" si="25"/>
        <v>3</v>
      </c>
      <c r="G83" s="10">
        <f t="shared" ca="1" si="25"/>
        <v>0</v>
      </c>
      <c r="H83" s="23">
        <f t="shared" ca="1" si="24"/>
        <v>3</v>
      </c>
      <c r="I83" s="25"/>
      <c r="J83" s="25"/>
    </row>
    <row r="84" spans="1:10">
      <c r="A84" s="25" t="str">
        <f t="shared" ca="1" si="23"/>
        <v>T</v>
      </c>
      <c r="B84" s="17" t="str">
        <f t="shared" ca="1" si="19"/>
        <v/>
      </c>
      <c r="C84" s="17">
        <f t="shared" ca="1" si="20"/>
        <v>1</v>
      </c>
      <c r="D84" s="1">
        <f t="shared" ca="1" si="21"/>
        <v>0</v>
      </c>
      <c r="E84" s="3">
        <f t="shared" ca="1" si="22"/>
        <v>1</v>
      </c>
      <c r="F84" s="10">
        <f t="shared" ca="1" si="25"/>
        <v>0</v>
      </c>
      <c r="G84" s="10">
        <f t="shared" ca="1" si="25"/>
        <v>1</v>
      </c>
      <c r="H84" s="23">
        <f t="shared" ca="1" si="24"/>
        <v>1</v>
      </c>
      <c r="I84" s="25"/>
      <c r="J84" s="25"/>
    </row>
    <row r="85" spans="1:10">
      <c r="A85" s="25" t="str">
        <f t="shared" ca="1" si="23"/>
        <v>H</v>
      </c>
      <c r="B85" s="17">
        <f t="shared" ca="1" si="19"/>
        <v>1</v>
      </c>
      <c r="C85" s="17" t="str">
        <f t="shared" ca="1" si="20"/>
        <v/>
      </c>
      <c r="D85" s="1">
        <f t="shared" ca="1" si="21"/>
        <v>1</v>
      </c>
      <c r="E85" s="3">
        <f t="shared" ca="1" si="22"/>
        <v>0</v>
      </c>
      <c r="F85" s="10">
        <f t="shared" ca="1" si="25"/>
        <v>1</v>
      </c>
      <c r="G85" s="10">
        <f t="shared" ca="1" si="25"/>
        <v>0</v>
      </c>
      <c r="H85" s="23">
        <f t="shared" ca="1" si="24"/>
        <v>1</v>
      </c>
      <c r="I85" s="25"/>
      <c r="J85" s="25"/>
    </row>
    <row r="86" spans="1:10">
      <c r="A86" s="25" t="str">
        <f t="shared" ca="1" si="23"/>
        <v>T</v>
      </c>
      <c r="B86" s="17" t="str">
        <f t="shared" ca="1" si="19"/>
        <v/>
      </c>
      <c r="C86" s="17">
        <f t="shared" ca="1" si="20"/>
        <v>1</v>
      </c>
      <c r="D86" s="1">
        <f t="shared" ca="1" si="21"/>
        <v>0</v>
      </c>
      <c r="E86" s="3">
        <f t="shared" ca="1" si="22"/>
        <v>1</v>
      </c>
      <c r="F86" s="10">
        <f t="shared" ca="1" si="25"/>
        <v>0</v>
      </c>
      <c r="G86" s="10">
        <f t="shared" ca="1" si="25"/>
        <v>1</v>
      </c>
      <c r="H86" s="23">
        <f t="shared" ca="1" si="24"/>
        <v>1</v>
      </c>
      <c r="I86" s="25"/>
      <c r="J86" s="25"/>
    </row>
    <row r="87" spans="1:10">
      <c r="A87" s="25" t="str">
        <f t="shared" ca="1" si="23"/>
        <v>H</v>
      </c>
      <c r="B87" s="17">
        <f t="shared" ca="1" si="19"/>
        <v>1</v>
      </c>
      <c r="C87" s="17" t="str">
        <f t="shared" ca="1" si="20"/>
        <v/>
      </c>
      <c r="D87" s="1">
        <f t="shared" ca="1" si="21"/>
        <v>1</v>
      </c>
      <c r="E87" s="3">
        <f t="shared" ca="1" si="22"/>
        <v>0</v>
      </c>
      <c r="F87" s="10">
        <f t="shared" ca="1" si="25"/>
        <v>1</v>
      </c>
      <c r="G87" s="10">
        <f t="shared" ca="1" si="25"/>
        <v>0</v>
      </c>
      <c r="H87" s="23">
        <f t="shared" ca="1" si="24"/>
        <v>1</v>
      </c>
      <c r="I87" s="25"/>
      <c r="J87" s="25"/>
    </row>
    <row r="88" spans="1:10">
      <c r="A88" s="25" t="str">
        <f t="shared" ca="1" si="23"/>
        <v>T</v>
      </c>
      <c r="B88" s="17" t="str">
        <f t="shared" ca="1" si="19"/>
        <v/>
      </c>
      <c r="C88" s="17">
        <f t="shared" ca="1" si="20"/>
        <v>1</v>
      </c>
      <c r="D88" s="1">
        <f t="shared" ca="1" si="21"/>
        <v>0</v>
      </c>
      <c r="E88" s="3">
        <f t="shared" ca="1" si="22"/>
        <v>1</v>
      </c>
      <c r="F88" s="10">
        <f t="shared" ca="1" si="25"/>
        <v>0</v>
      </c>
      <c r="G88" s="10">
        <f t="shared" ca="1" si="25"/>
        <v>1</v>
      </c>
      <c r="H88" s="23">
        <f t="shared" ca="1" si="24"/>
        <v>1</v>
      </c>
      <c r="I88" s="25"/>
      <c r="J88" s="25"/>
    </row>
    <row r="89" spans="1:10">
      <c r="A89" s="25" t="str">
        <f t="shared" ca="1" si="23"/>
        <v>H</v>
      </c>
      <c r="B89" s="17">
        <f t="shared" ca="1" si="19"/>
        <v>1</v>
      </c>
      <c r="C89" s="17" t="str">
        <f t="shared" ca="1" si="20"/>
        <v/>
      </c>
      <c r="D89" s="1">
        <f t="shared" ca="1" si="21"/>
        <v>1</v>
      </c>
      <c r="E89" s="3">
        <f t="shared" ca="1" si="22"/>
        <v>0</v>
      </c>
      <c r="F89" s="10">
        <f t="shared" ca="1" si="25"/>
        <v>1</v>
      </c>
      <c r="G89" s="10">
        <f t="shared" ca="1" si="25"/>
        <v>0</v>
      </c>
      <c r="H89" s="23">
        <f t="shared" ca="1" si="24"/>
        <v>1</v>
      </c>
      <c r="I89" s="25"/>
      <c r="J89" s="25"/>
    </row>
    <row r="90" spans="1:10">
      <c r="A90" s="25" t="str">
        <f t="shared" ca="1" si="23"/>
        <v>T</v>
      </c>
      <c r="B90" s="17" t="str">
        <f t="shared" ca="1" si="19"/>
        <v/>
      </c>
      <c r="C90" s="17">
        <f t="shared" ca="1" si="20"/>
        <v>1</v>
      </c>
      <c r="D90" s="1">
        <f t="shared" ca="1" si="21"/>
        <v>0</v>
      </c>
      <c r="E90" s="3">
        <f t="shared" ca="1" si="22"/>
        <v>1</v>
      </c>
      <c r="F90" s="10">
        <f t="shared" ca="1" si="25"/>
        <v>0</v>
      </c>
      <c r="G90" s="10">
        <f t="shared" ca="1" si="25"/>
        <v>0</v>
      </c>
      <c r="H90" s="23">
        <f t="shared" ca="1" si="24"/>
        <v>0</v>
      </c>
      <c r="I90" s="25"/>
      <c r="J90" s="25"/>
    </row>
    <row r="91" spans="1:10">
      <c r="A91" s="25" t="str">
        <f t="shared" ca="1" si="23"/>
        <v>T</v>
      </c>
      <c r="B91" s="17" t="str">
        <f t="shared" ca="1" si="19"/>
        <v/>
      </c>
      <c r="C91" s="17">
        <f t="shared" ca="1" si="20"/>
        <v>1</v>
      </c>
      <c r="D91" s="1">
        <f t="shared" ca="1" si="21"/>
        <v>0</v>
      </c>
      <c r="E91" s="3">
        <f t="shared" ca="1" si="22"/>
        <v>2</v>
      </c>
      <c r="F91" s="10">
        <f t="shared" ca="1" si="25"/>
        <v>0</v>
      </c>
      <c r="G91" s="10">
        <f t="shared" ca="1" si="25"/>
        <v>2</v>
      </c>
      <c r="H91" s="23">
        <f t="shared" ca="1" si="24"/>
        <v>2</v>
      </c>
      <c r="I91" s="25"/>
      <c r="J91" s="25"/>
    </row>
    <row r="92" spans="1:10">
      <c r="A92" s="25" t="str">
        <f t="shared" ca="1" si="23"/>
        <v>H</v>
      </c>
      <c r="B92" s="17">
        <f t="shared" ca="1" si="19"/>
        <v>1</v>
      </c>
      <c r="C92" s="17" t="str">
        <f t="shared" ca="1" si="20"/>
        <v/>
      </c>
      <c r="D92" s="1">
        <f t="shared" ca="1" si="21"/>
        <v>1</v>
      </c>
      <c r="E92" s="3">
        <f t="shared" ca="1" si="22"/>
        <v>0</v>
      </c>
      <c r="F92" s="10">
        <f t="shared" ca="1" si="25"/>
        <v>0</v>
      </c>
      <c r="G92" s="10">
        <f t="shared" ca="1" si="25"/>
        <v>0</v>
      </c>
      <c r="H92" s="23">
        <f t="shared" ca="1" si="24"/>
        <v>0</v>
      </c>
      <c r="I92" s="25"/>
      <c r="J92" s="25"/>
    </row>
    <row r="93" spans="1:10">
      <c r="A93" s="25" t="str">
        <f t="shared" ca="1" si="23"/>
        <v>H</v>
      </c>
      <c r="B93" s="17">
        <f t="shared" ca="1" si="19"/>
        <v>1</v>
      </c>
      <c r="C93" s="17" t="str">
        <f t="shared" ca="1" si="20"/>
        <v/>
      </c>
      <c r="D93" s="1">
        <f t="shared" ca="1" si="21"/>
        <v>2</v>
      </c>
      <c r="E93" s="3">
        <f t="shared" ca="1" si="22"/>
        <v>0</v>
      </c>
      <c r="F93" s="10">
        <f t="shared" ca="1" si="25"/>
        <v>0</v>
      </c>
      <c r="G93" s="10">
        <f t="shared" ca="1" si="25"/>
        <v>0</v>
      </c>
      <c r="H93" s="23">
        <f t="shared" ca="1" si="24"/>
        <v>0</v>
      </c>
      <c r="I93" s="25"/>
      <c r="J93" s="25"/>
    </row>
    <row r="94" spans="1:10">
      <c r="A94" s="25" t="str">
        <f t="shared" ca="1" si="23"/>
        <v>H</v>
      </c>
      <c r="B94" s="17">
        <f t="shared" ca="1" si="19"/>
        <v>1</v>
      </c>
      <c r="C94" s="17" t="str">
        <f t="shared" ca="1" si="20"/>
        <v/>
      </c>
      <c r="D94" s="1">
        <f t="shared" ca="1" si="21"/>
        <v>3</v>
      </c>
      <c r="E94" s="3">
        <f t="shared" ca="1" si="22"/>
        <v>0</v>
      </c>
      <c r="F94" s="10">
        <f t="shared" ca="1" si="25"/>
        <v>3</v>
      </c>
      <c r="G94" s="10">
        <f t="shared" ca="1" si="25"/>
        <v>0</v>
      </c>
      <c r="H94" s="23">
        <f t="shared" ca="1" si="24"/>
        <v>3</v>
      </c>
      <c r="I94" s="25"/>
      <c r="J94" s="25"/>
    </row>
    <row r="95" spans="1:10">
      <c r="A95" s="25" t="str">
        <f t="shared" ca="1" si="23"/>
        <v>T</v>
      </c>
      <c r="B95" s="17" t="str">
        <f t="shared" ca="1" si="19"/>
        <v/>
      </c>
      <c r="C95" s="17">
        <f t="shared" ca="1" si="20"/>
        <v>1</v>
      </c>
      <c r="D95" s="1">
        <f t="shared" ca="1" si="21"/>
        <v>0</v>
      </c>
      <c r="E95" s="3">
        <f t="shared" ca="1" si="22"/>
        <v>1</v>
      </c>
      <c r="F95" s="10">
        <f t="shared" ca="1" si="25"/>
        <v>0</v>
      </c>
      <c r="G95" s="10">
        <f t="shared" ca="1" si="25"/>
        <v>1</v>
      </c>
      <c r="H95" s="23">
        <f t="shared" ca="1" si="24"/>
        <v>1</v>
      </c>
      <c r="I95" s="25"/>
      <c r="J95" s="25"/>
    </row>
    <row r="96" spans="1:10">
      <c r="A96" s="25" t="str">
        <f t="shared" ca="1" si="23"/>
        <v>H</v>
      </c>
      <c r="B96" s="17">
        <f t="shared" ca="1" si="19"/>
        <v>1</v>
      </c>
      <c r="C96" s="17" t="str">
        <f t="shared" ca="1" si="20"/>
        <v/>
      </c>
      <c r="D96" s="1">
        <f t="shared" ca="1" si="21"/>
        <v>1</v>
      </c>
      <c r="E96" s="3">
        <f t="shared" ca="1" si="22"/>
        <v>0</v>
      </c>
      <c r="F96" s="10">
        <f t="shared" ca="1" si="25"/>
        <v>1</v>
      </c>
      <c r="G96" s="10">
        <f t="shared" ca="1" si="25"/>
        <v>0</v>
      </c>
      <c r="H96" s="23">
        <f t="shared" ca="1" si="24"/>
        <v>1</v>
      </c>
      <c r="I96" s="25"/>
      <c r="J96" s="25"/>
    </row>
    <row r="97" spans="1:51">
      <c r="A97" s="25" t="str">
        <f t="shared" ca="1" si="23"/>
        <v>T</v>
      </c>
      <c r="B97" s="17" t="str">
        <f t="shared" ca="1" si="19"/>
        <v/>
      </c>
      <c r="C97" s="17">
        <f t="shared" ca="1" si="20"/>
        <v>1</v>
      </c>
      <c r="D97" s="1">
        <f t="shared" ca="1" si="21"/>
        <v>0</v>
      </c>
      <c r="E97" s="3">
        <f t="shared" ca="1" si="22"/>
        <v>1</v>
      </c>
      <c r="F97" s="10">
        <f t="shared" ca="1" si="25"/>
        <v>0</v>
      </c>
      <c r="G97" s="10">
        <f t="shared" ca="1" si="25"/>
        <v>1</v>
      </c>
      <c r="H97" s="23">
        <f t="shared" ca="1" si="24"/>
        <v>1</v>
      </c>
      <c r="I97" s="25"/>
      <c r="J97" s="25"/>
    </row>
    <row r="98" spans="1:51">
      <c r="A98" s="25" t="str">
        <f t="shared" ca="1" si="23"/>
        <v>H</v>
      </c>
      <c r="B98" s="17">
        <f t="shared" ca="1" si="19"/>
        <v>1</v>
      </c>
      <c r="C98" s="17" t="str">
        <f t="shared" ca="1" si="20"/>
        <v/>
      </c>
      <c r="D98" s="1">
        <f t="shared" ca="1" si="21"/>
        <v>1</v>
      </c>
      <c r="E98" s="3">
        <f t="shared" ca="1" si="22"/>
        <v>0</v>
      </c>
      <c r="F98" s="10">
        <f t="shared" ca="1" si="25"/>
        <v>1</v>
      </c>
      <c r="G98" s="10">
        <f t="shared" ca="1" si="25"/>
        <v>0</v>
      </c>
      <c r="H98" s="23">
        <f t="shared" ca="1" si="24"/>
        <v>1</v>
      </c>
      <c r="I98" s="25"/>
      <c r="J98" s="25"/>
    </row>
    <row r="99" spans="1:51">
      <c r="A99" s="25" t="str">
        <f t="shared" ca="1" si="23"/>
        <v>T</v>
      </c>
      <c r="B99" s="17" t="str">
        <f t="shared" ref="B99:B102" ca="1" si="26">IF(A99="H",1,"")</f>
        <v/>
      </c>
      <c r="C99" s="17">
        <f t="shared" ca="1" si="20"/>
        <v>1</v>
      </c>
      <c r="D99" s="1">
        <f t="shared" ca="1" si="21"/>
        <v>0</v>
      </c>
      <c r="E99" s="3">
        <f t="shared" ca="1" si="22"/>
        <v>1</v>
      </c>
      <c r="F99" s="10">
        <f t="shared" ca="1" si="25"/>
        <v>0</v>
      </c>
      <c r="G99" s="10">
        <f t="shared" ca="1" si="25"/>
        <v>1</v>
      </c>
      <c r="H99" s="23">
        <f t="shared" ca="1" si="24"/>
        <v>1</v>
      </c>
      <c r="I99" s="25"/>
      <c r="J99" s="25"/>
    </row>
    <row r="100" spans="1:51">
      <c r="A100" s="25" t="str">
        <f t="shared" ca="1" si="23"/>
        <v>H</v>
      </c>
      <c r="B100" s="17">
        <f t="shared" ca="1" si="26"/>
        <v>1</v>
      </c>
      <c r="C100" s="17" t="str">
        <f t="shared" ca="1" si="20"/>
        <v/>
      </c>
      <c r="D100" s="1">
        <f t="shared" ca="1" si="21"/>
        <v>1</v>
      </c>
      <c r="E100" s="3">
        <f t="shared" ca="1" si="22"/>
        <v>0</v>
      </c>
      <c r="F100" s="10">
        <f t="shared" ca="1" si="25"/>
        <v>1</v>
      </c>
      <c r="G100" s="10">
        <f t="shared" ca="1" si="25"/>
        <v>0</v>
      </c>
      <c r="H100" s="23">
        <f t="shared" ca="1" si="24"/>
        <v>1</v>
      </c>
      <c r="I100" s="25"/>
      <c r="J100" s="25"/>
    </row>
    <row r="101" spans="1:51">
      <c r="A101" s="25" t="str">
        <f t="shared" ca="1" si="23"/>
        <v>T</v>
      </c>
      <c r="B101" s="17" t="str">
        <f t="shared" ca="1" si="26"/>
        <v/>
      </c>
      <c r="C101" s="17">
        <f t="shared" ca="1" si="20"/>
        <v>1</v>
      </c>
      <c r="D101" s="1">
        <f t="shared" ca="1" si="21"/>
        <v>0</v>
      </c>
      <c r="E101" s="3">
        <f t="shared" ca="1" si="22"/>
        <v>1</v>
      </c>
      <c r="F101" s="10">
        <f t="shared" ca="1" si="25"/>
        <v>0</v>
      </c>
      <c r="G101" s="10">
        <f t="shared" ca="1" si="25"/>
        <v>0</v>
      </c>
      <c r="H101" s="23">
        <f t="shared" ca="1" si="24"/>
        <v>0</v>
      </c>
      <c r="I101" s="25"/>
      <c r="J101" s="25"/>
    </row>
    <row r="102" spans="1:51">
      <c r="A102" s="25" t="str">
        <f t="shared" ca="1" si="23"/>
        <v>T</v>
      </c>
      <c r="B102" s="17" t="str">
        <f t="shared" ca="1" si="26"/>
        <v/>
      </c>
      <c r="C102" s="17">
        <f t="shared" ca="1" si="20"/>
        <v>1</v>
      </c>
      <c r="D102" s="1">
        <f t="shared" ca="1" si="21"/>
        <v>0</v>
      </c>
      <c r="E102" s="3">
        <f t="shared" ca="1" si="22"/>
        <v>2</v>
      </c>
      <c r="F102" s="10">
        <f t="shared" ca="1" si="25"/>
        <v>0</v>
      </c>
      <c r="G102" s="10">
        <f t="shared" ca="1" si="25"/>
        <v>2</v>
      </c>
      <c r="H102" s="23">
        <f t="shared" ca="1" si="24"/>
        <v>2</v>
      </c>
      <c r="I102" s="25"/>
      <c r="J102" s="25"/>
    </row>
    <row r="103" spans="1:51" s="6" customFormat="1">
      <c r="A103" s="4"/>
      <c r="B103" s="5"/>
      <c r="D103" s="4"/>
      <c r="I103" s="4"/>
      <c r="L103" s="8"/>
      <c r="N103" s="5"/>
      <c r="O103" s="5"/>
      <c r="P103" s="40"/>
      <c r="Q103" s="40"/>
      <c r="R103" s="40"/>
      <c r="S103" s="40"/>
      <c r="T103" s="40"/>
      <c r="U103" s="40"/>
      <c r="V103" s="40"/>
      <c r="W103" s="40"/>
      <c r="X103" s="41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Y103" s="4"/>
    </row>
  </sheetData>
  <conditionalFormatting sqref="Q23:AU39">
    <cfRule type="cellIs" dxfId="0" priority="1" operator="greaterThan">
      <formula>0</formula>
    </cfRule>
  </conditionalFormatting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Hybinette</dc:creator>
  <cp:lastModifiedBy>Maria Hybinette</cp:lastModifiedBy>
  <dcterms:created xsi:type="dcterms:W3CDTF">2013-08-19T12:35:39Z</dcterms:created>
  <dcterms:modified xsi:type="dcterms:W3CDTF">2013-09-06T16:39:46Z</dcterms:modified>
</cp:coreProperties>
</file>